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微信文件\WeChat Files\wxid_hduet0nhbb8r21\Files\"/>
    </mc:Choice>
  </mc:AlternateContent>
  <bookViews>
    <workbookView xWindow="0" yWindow="465" windowWidth="25605" windowHeight="14145" tabRatio="734"/>
  </bookViews>
  <sheets>
    <sheet name="U8Cloud公有云全产品报价" sheetId="51" r:id="rId1"/>
    <sheet name="银企联云报价" sheetId="53" r:id="rId2"/>
    <sheet name="条码适配PDA列表" sheetId="58" r:id="rId3"/>
    <sheet name="云模式报价说明及示例" sheetId="50" r:id="rId4"/>
  </sheets>
  <definedNames>
    <definedName name="_xlnm._FilterDatabase" localSheetId="0" hidden="1">U8Cloud公有云全产品报价!$B$1:$M$84</definedName>
    <definedName name="√" localSheetId="2">#REF!</definedName>
    <definedName name="√">#REF!</definedName>
    <definedName name="Group" localSheetId="2">#REF!</definedName>
    <definedName name="Group">#REF!</definedName>
    <definedName name="Status" localSheetId="2">#REF!</definedName>
    <definedName name="Status">#REF!</definedName>
    <definedName name="Types_of_Issues" localSheetId="2">#REF!</definedName>
    <definedName name="Types_of_Issues">#REF!</definedName>
  </definedName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L52" i="51" l="1"/>
  <c r="L8" i="51"/>
  <c r="L71" i="51"/>
  <c r="L72" i="51"/>
  <c r="L47" i="51"/>
  <c r="L73" i="51"/>
  <c r="L70" i="51"/>
  <c r="L53" i="51"/>
  <c r="I8" i="53"/>
  <c r="I7" i="53"/>
  <c r="H8" i="53"/>
  <c r="H7" i="53"/>
  <c r="H5" i="53"/>
  <c r="I5" i="53"/>
  <c r="L58" i="51"/>
  <c r="L61" i="51"/>
  <c r="L7" i="51"/>
  <c r="L55" i="51"/>
  <c r="L56" i="51"/>
  <c r="L57" i="51"/>
  <c r="L60" i="51"/>
  <c r="L62" i="51"/>
  <c r="L63" i="51"/>
  <c r="L64" i="51"/>
  <c r="L66" i="51"/>
  <c r="L67" i="51"/>
  <c r="L68" i="51"/>
  <c r="L69" i="51"/>
  <c r="L74" i="51"/>
  <c r="L75" i="51"/>
  <c r="L84" i="51"/>
</calcChain>
</file>

<file path=xl/sharedStrings.xml><?xml version="1.0" encoding="utf-8"?>
<sst xmlns="http://schemas.openxmlformats.org/spreadsheetml/2006/main" count="457" uniqueCount="338">
  <si>
    <t>领域名称</t>
  </si>
  <si>
    <t>产品名称</t>
  </si>
  <si>
    <t>选择与否</t>
  </si>
  <si>
    <t>用户数</t>
  </si>
  <si>
    <t>价格</t>
  </si>
  <si>
    <t>购买约束说明</t>
  </si>
  <si>
    <t>Domain Name</t>
  </si>
  <si>
    <t>Product Name</t>
  </si>
  <si>
    <t>YES or No</t>
  </si>
  <si>
    <t>Price of Per-license</t>
  </si>
  <si>
    <t>Total License</t>
  </si>
  <si>
    <t>Price</t>
  </si>
  <si>
    <t>-</t>
  </si>
  <si>
    <t>总账</t>
  </si>
  <si>
    <t>现金管理</t>
  </si>
  <si>
    <t>应收管理</t>
  </si>
  <si>
    <t>应付管理</t>
  </si>
  <si>
    <t>固定资产</t>
  </si>
  <si>
    <t>存货核算</t>
  </si>
  <si>
    <t>采购管理</t>
  </si>
  <si>
    <t>库存管理</t>
  </si>
  <si>
    <t>销售管理</t>
  </si>
  <si>
    <t>合同管理</t>
  </si>
  <si>
    <t>内部交易</t>
  </si>
  <si>
    <t>销售价格</t>
  </si>
  <si>
    <t>销售信用</t>
  </si>
  <si>
    <t>组织机构管理</t>
  </si>
  <si>
    <t>人员信息管理</t>
  </si>
  <si>
    <t>人员变动管理</t>
  </si>
  <si>
    <t>人员合同管理</t>
  </si>
  <si>
    <t>HR综合报表</t>
  </si>
  <si>
    <t>福利管理</t>
  </si>
  <si>
    <t>报销管理</t>
  </si>
  <si>
    <t>费用预算</t>
  </si>
  <si>
    <t>合并报表</t>
  </si>
  <si>
    <t>资金结算</t>
  </si>
  <si>
    <t>资金调度</t>
  </si>
  <si>
    <t>内部账户管理</t>
  </si>
  <si>
    <t>委外加工</t>
  </si>
  <si>
    <t>购销协同</t>
  </si>
  <si>
    <t>优质优价</t>
  </si>
  <si>
    <t>质量管理</t>
  </si>
  <si>
    <t>运输管理</t>
  </si>
  <si>
    <t>时间管理</t>
  </si>
  <si>
    <t xml:space="preserve">生产订单管理   </t>
  </si>
  <si>
    <t>资产使用管理</t>
  </si>
  <si>
    <t>自定义查询</t>
  </si>
  <si>
    <t>二次开发平台</t>
  </si>
  <si>
    <t>信息交换平台</t>
  </si>
  <si>
    <t>免费</t>
  </si>
  <si>
    <t>移动审批</t>
  </si>
  <si>
    <t>个人信息</t>
  </si>
  <si>
    <t>工资+</t>
  </si>
  <si>
    <t>我的社保</t>
  </si>
  <si>
    <t>我的合同</t>
  </si>
  <si>
    <t>我的考勤</t>
  </si>
  <si>
    <t>移动签到</t>
  </si>
  <si>
    <t>U会员</t>
  </si>
  <si>
    <t>U订货</t>
  </si>
  <si>
    <t>友云采</t>
  </si>
  <si>
    <t>友报账</t>
  </si>
  <si>
    <t>电商通</t>
  </si>
  <si>
    <t>友空间</t>
  </si>
  <si>
    <t>友人才</t>
  </si>
  <si>
    <t>Basic Price of Module</t>
  </si>
  <si>
    <t>薪酬管理</t>
    <phoneticPr fontId="35" type="noConversion"/>
  </si>
  <si>
    <t>总账及固定资产多账簿</t>
    <rPh sb="2" eb="3">
      <t>ji</t>
    </rPh>
    <phoneticPr fontId="35" type="noConversion"/>
  </si>
  <si>
    <r>
      <t>需求管理</t>
    </r>
    <r>
      <rPr>
        <sz val="12"/>
        <rFont val="微软雅黑"/>
        <family val="2"/>
        <charset val="134"/>
      </rPr>
      <t xml:space="preserve">       </t>
    </r>
  </si>
  <si>
    <r>
      <t>主生产计划</t>
    </r>
    <r>
      <rPr>
        <sz val="12"/>
        <rFont val="微软雅黑"/>
        <family val="2"/>
        <charset val="134"/>
      </rPr>
      <t xml:space="preserve">     </t>
    </r>
  </si>
  <si>
    <t>制造成本管理</t>
    <phoneticPr fontId="35" type="noConversion"/>
  </si>
  <si>
    <t>-</t>
    <phoneticPr fontId="35" type="noConversion"/>
  </si>
  <si>
    <t>免费</t>
    <rPh sb="0" eb="1">
      <t>mian'fei</t>
    </rPh>
    <phoneticPr fontId="35" type="noConversion"/>
  </si>
  <si>
    <t>员工团队</t>
    <phoneticPr fontId="35" type="noConversion"/>
  </si>
  <si>
    <t>我的薪资</t>
    <phoneticPr fontId="35" type="noConversion"/>
  </si>
  <si>
    <t>阶梯</t>
    <phoneticPr fontId="35" type="noConversion"/>
  </si>
  <si>
    <t>一、公有云租用总体原则</t>
    <rPh sb="2" eb="3">
      <t>gogn'you'yun</t>
    </rPh>
    <phoneticPr fontId="36" type="noConversion"/>
  </si>
  <si>
    <t>1、 公有云租赁客户如果遇到调价，客户如果新购、加购、或者续费按照新价格执行。客户原合同租赁到期，需要重新签订新合同，按新的报价发文重新签订用友U8Cloud产品租赁合同。</t>
    <rPh sb="3" eb="4">
      <t>gong'you'yun'zu'lin'ke'hu</t>
    </rPh>
    <rPh sb="17" eb="18">
      <t>ke'hu</t>
    </rPh>
    <rPh sb="19" eb="20">
      <t>ru'guo'jia'gou</t>
    </rPh>
    <rPh sb="21" eb="22">
      <t>xin'gou</t>
    </rPh>
    <rPh sb="22" eb="23">
      <t>gou</t>
    </rPh>
    <rPh sb="24" eb="25">
      <t>jia'gou</t>
    </rPh>
    <rPh sb="27" eb="28">
      <t>huo'zhe</t>
    </rPh>
    <rPh sb="29" eb="30">
      <t>xu'fei</t>
    </rPh>
    <rPh sb="31" eb="32">
      <t>an'zhao</t>
    </rPh>
    <rPh sb="33" eb="34">
      <t>xin'jia'ge'zhi'xing</t>
    </rPh>
    <rPh sb="41" eb="42">
      <t>yuan</t>
    </rPh>
    <phoneticPr fontId="36" type="noConversion"/>
  </si>
  <si>
    <t xml:space="preserve">方式1：
举例：某客户购买了财务5个注册用户，从2017年1月1日到2017年12月31日，签订了一年的云ERP合同，假设在2017年6月30日需要增加5个注册用户，新增的云ERP产品租赁费用计算如下：
未来可使用月数=取整数（（2017/12/31-2017/6/30）/30 ）=6
新增云ERP产品当年租赁费用=5*1,500*6/12=3750元
</t>
    <phoneticPr fontId="36" type="noConversion"/>
  </si>
  <si>
    <t xml:space="preserve">方式2
举例：某客户购买了财务5个注册用户（企业建模平台、总账  8800+5*1500），从2017年1月1日到2017年12月31日，签订了一年的云ERP合同，假设在2017年6月30日需要增加5个注册用户，按年购买，新增的云ERP产品公有云费用计算如下：
上次购买产品续费月数=取整数（（2018/6/30-2017/12/31）/30）=6
上次购买产品续费费用=8800*6/12+5*1,500*6/12=8150元
加购价格=5*1500+8150=15650元 </t>
    <phoneticPr fontId="36" type="noConversion"/>
  </si>
  <si>
    <t>模块基础价格租用价格/年</t>
    <rPh sb="6" eb="7">
      <t>zu'yong'jia'ge</t>
    </rPh>
    <rPh sb="11" eb="12">
      <t>nian</t>
    </rPh>
    <phoneticPr fontId="35" type="noConversion"/>
  </si>
  <si>
    <t>每用户租用价格/年</t>
    <rPh sb="3" eb="4">
      <t>zu'yong'jia</t>
    </rPh>
    <rPh sb="5" eb="6">
      <t>jia'ge</t>
    </rPh>
    <rPh sb="8" eb="9">
      <t>nian</t>
    </rPh>
    <phoneticPr fontId="35" type="noConversion"/>
  </si>
  <si>
    <t>云模式：指用友云部署在公共IaaS上，通过互联网为客户提供各类企业应用服务；客户通过租用方式使用公有云服务。</t>
    <rPh sb="0" eb="1">
      <t>yun'mo'shi</t>
    </rPh>
    <rPh sb="12" eb="13">
      <t>gong'you</t>
    </rPh>
    <rPh sb="14" eb="15">
      <t>yun</t>
    </rPh>
    <phoneticPr fontId="35" type="noConversion"/>
  </si>
  <si>
    <t>ERP服务价格小计</t>
    <phoneticPr fontId="36" type="noConversion"/>
  </si>
  <si>
    <t>使用方法：首先选择模块，然后直接输入模块组总用户许可数（注：每授权组的最低许可数为2），价格自动计算。
                 报价表只计算单年度租赁价格</t>
    <rPh sb="22" eb="23">
      <t>yong'hu</t>
    </rPh>
    <rPh sb="53" eb="54">
      <t>bao'jia'biao</t>
    </rPh>
    <rPh sb="56" eb="57">
      <t>zhi'ji'suan'dan'nian'du</t>
    </rPh>
    <rPh sb="62" eb="63">
      <t>zu'ling'jia'ge</t>
    </rPh>
    <phoneticPr fontId="35" type="noConversion"/>
  </si>
  <si>
    <t xml:space="preserve">     加购同时支持“按上次购买截至日期拉齐”及“按本次购买截至日期拉齐”两种方式。
（1）“按上次购买截至日期拉齐”方式，即本次加购之前购买的云服务截止日期与上次购买服务截止日期拉齐，则加购价格计算如下：
 新增云ERP的租赁费用按月计算，未来可使用月数计算为租赁起止日期的总天数除以30天后的取整数月。
 未来可使用月数=取整数（（上次购买租赁到期日期-本次购买租赁起始日期）/30）
 新增注册用户年租赁费用=新增注册用户数*注册用户单价*未来可使用月数/12
 新增模块租赁费用=新增模块价格总和*未来可使用月数/12
（2）“按本次购买截至日期拉齐”方式，即本次加购之前购买的云服务截止日期与本次购买服务截止日期拉齐，则加购价格计算如下：
上次购买产品续费月数=取整数（（本次购买租赁到期日期-上次购买租赁到期日期）/30）
上次购买产品续费费用=上次购买产品续费年价格/12*上次购买产品续费月数
加购价格=本次加购产品加购价格+上次购买产品续费价格；</t>
    <phoneticPr fontId="36" type="noConversion"/>
  </si>
  <si>
    <t>电子签章回单</t>
    <phoneticPr fontId="36" type="noConversion"/>
  </si>
  <si>
    <t>”电子签章回单“是产品特性，不计并发许可；
购买此特性必须购买天威诚信CA产品；</t>
    <phoneticPr fontId="36" type="noConversion"/>
  </si>
  <si>
    <t>示例： 
1、新购——某客户需按注册用户模式购买1套U8cloud云服务
 -企业建模平台；标准版；
 -财务会计(总账、现金管理、应收管理、应付管理)5 个用户；
 -供应链(采购管理、库存管理、销售管理)10个用户；
 -年限 2年。
     -需要购买15个用户(5个用户+10 用户),
     标准报价计算如下: [4800+(4000+3000+2000+2000+5600+4800+5600)+10×1500+5×1000] ×2=51800×2=103600</t>
    <phoneticPr fontId="36" type="noConversion"/>
  </si>
  <si>
    <t>示例：
2、新购买:某客户需按注册用户模式购买1套U8cloud云服务
 -企业建模平台；标准版；
 -财务会计(总账、现金管理、应收管理、应付管理)5 个用户；
 -供应链(采购管理、库存管理、销售管理)10个用户；
 -生产制造(物料需求计划、生产订单)4个用户；
 -经理2个用户需要使用财务、供应链、制造查询；
 -年限2年。
     则需要购买用户数: 财务供应链人力分组下：5个用户+10用户+2用户=17个用户；制造分组4个用户+2个用户=6用户
     报价计算如下: 
     [(4800+(4000+3000+2000+2000+5600+4800+5600)+10×1500+7×1000]+[(4800+6400)+2500×6))] ×2=(53800+26200) ×2=160000</t>
    <phoneticPr fontId="36" type="noConversion"/>
  </si>
  <si>
    <t>税务云服务</t>
    <phoneticPr fontId="35" type="noConversion"/>
  </si>
  <si>
    <t>企业建模平台
（标准版）</t>
    <rPh sb="0" eb="1">
      <t>biao'zhun'ban</t>
    </rPh>
    <phoneticPr fontId="35" type="noConversion"/>
  </si>
  <si>
    <t>供应链管理报表</t>
    <phoneticPr fontId="35" type="noConversion"/>
  </si>
  <si>
    <t xml:space="preserve">1、如选购采购管理模块，必须选购库存管理模块；
2、如选购销售管理模块，必须选购库存管理模块；
3、如选购内部交易模块，必须选购库存管理模块；
4、如选购销售价格模块，必须选购销售管理模块；
5、如选购销售信用模块，必须选购销售管理模块；
</t>
    <phoneticPr fontId="35" type="noConversion"/>
  </si>
  <si>
    <t>如选购资金结算模块，必须选购现金管理模块；</t>
    <phoneticPr fontId="36" type="noConversion"/>
  </si>
  <si>
    <t>如选购资金调度模块，必须选购现金管理模块；</t>
    <phoneticPr fontId="36" type="noConversion"/>
  </si>
  <si>
    <t>如选购委外加工模块，必须选购采购管理模块；</t>
    <phoneticPr fontId="35" type="noConversion"/>
  </si>
  <si>
    <t>必须选购采购管理、库存管理</t>
    <phoneticPr fontId="35" type="noConversion"/>
  </si>
  <si>
    <t>必须选购采购管理、销售管理</t>
    <phoneticPr fontId="35" type="noConversion"/>
  </si>
  <si>
    <t>必须选购采购管理、质量管理</t>
    <phoneticPr fontId="35" type="noConversion"/>
  </si>
  <si>
    <t>Y</t>
    <phoneticPr fontId="35" type="noConversion"/>
  </si>
  <si>
    <t>Y</t>
    <phoneticPr fontId="35" type="noConversion"/>
  </si>
  <si>
    <t>N</t>
    <phoneticPr fontId="35" type="noConversion"/>
  </si>
  <si>
    <t>N</t>
    <phoneticPr fontId="35" type="noConversion"/>
  </si>
  <si>
    <t>移动报表</t>
    <phoneticPr fontId="35" type="noConversion"/>
  </si>
  <si>
    <t>-</t>
    <phoneticPr fontId="35" type="noConversion"/>
  </si>
  <si>
    <t>N</t>
    <phoneticPr fontId="35" type="noConversion"/>
  </si>
  <si>
    <t>如选购生产制造的任一模块，均必须选购库存管理模块</t>
    <phoneticPr fontId="35" type="noConversion"/>
  </si>
  <si>
    <t>序号</t>
  </si>
  <si>
    <t>银行名称</t>
  </si>
  <si>
    <t>工商银行</t>
  </si>
  <si>
    <t>厦门国际银行</t>
  </si>
  <si>
    <t>包商银行</t>
  </si>
  <si>
    <t>中国银行</t>
  </si>
  <si>
    <t>宁夏银行</t>
  </si>
  <si>
    <t>农业银行</t>
  </si>
  <si>
    <t>威海银行</t>
  </si>
  <si>
    <t>交通银行</t>
  </si>
  <si>
    <t>招商银行</t>
  </si>
  <si>
    <t>山西信合</t>
  </si>
  <si>
    <t>邮储银行</t>
  </si>
  <si>
    <t>中信银行</t>
  </si>
  <si>
    <t>民生银行</t>
  </si>
  <si>
    <t>浦发银行</t>
  </si>
  <si>
    <t>光大银行</t>
  </si>
  <si>
    <t>平安银行</t>
  </si>
  <si>
    <t>华夏银行</t>
  </si>
  <si>
    <t>北京银行</t>
  </si>
  <si>
    <t>广发银行</t>
  </si>
  <si>
    <t>江苏银行</t>
  </si>
  <si>
    <t>陕西信合</t>
  </si>
  <si>
    <t>恒丰银行</t>
  </si>
  <si>
    <t>徽商银行</t>
  </si>
  <si>
    <t>天津银行</t>
  </si>
  <si>
    <t>渤海银行</t>
  </si>
  <si>
    <t>武汉农商银行</t>
  </si>
  <si>
    <t>合作方</t>
    <phoneticPr fontId="42" type="noConversion"/>
  </si>
  <si>
    <t>收费项目</t>
    <phoneticPr fontId="35" type="noConversion"/>
  </si>
  <si>
    <t>对外标准报价</t>
    <phoneticPr fontId="35" type="noConversion"/>
  </si>
  <si>
    <t>项目</t>
    <phoneticPr fontId="35" type="noConversion"/>
  </si>
  <si>
    <t>包含内容</t>
    <phoneticPr fontId="35" type="noConversion"/>
  </si>
  <si>
    <t>首年</t>
    <phoneticPr fontId="35" type="noConversion"/>
  </si>
  <si>
    <t>次年开始
每年</t>
    <phoneticPr fontId="35" type="noConversion"/>
  </si>
  <si>
    <t>银企联
云服务</t>
    <phoneticPr fontId="42" type="noConversion"/>
  </si>
  <si>
    <t>每个托管银行KEY</t>
    <phoneticPr fontId="42" type="noConversion"/>
  </si>
  <si>
    <t>1个Key托管模式年费</t>
    <phoneticPr fontId="42" type="noConversion"/>
  </si>
  <si>
    <t>现场服务费（北京）</t>
    <phoneticPr fontId="35" type="noConversion"/>
  </si>
  <si>
    <t>托管key数目</t>
    <phoneticPr fontId="35" type="noConversion"/>
  </si>
  <si>
    <t xml:space="preserve"> 首年合计</t>
    <phoneticPr fontId="35" type="noConversion"/>
  </si>
  <si>
    <t>次年开始
每年合计</t>
    <phoneticPr fontId="35" type="noConversion"/>
  </si>
  <si>
    <t>合 计</t>
    <phoneticPr fontId="35" type="noConversion"/>
  </si>
  <si>
    <t>Standard Version</t>
  </si>
  <si>
    <t>General Ledger</t>
    <phoneticPr fontId="35" type="noConversion"/>
  </si>
  <si>
    <t>Cash Management</t>
    <phoneticPr fontId="35" type="noConversion"/>
  </si>
  <si>
    <t>Fixed Assets</t>
    <phoneticPr fontId="35" type="noConversion"/>
  </si>
  <si>
    <t>Inventory Accounting</t>
    <phoneticPr fontId="35" type="noConversion"/>
  </si>
  <si>
    <t>Purchase Management</t>
    <phoneticPr fontId="35" type="noConversion"/>
  </si>
  <si>
    <t>Inventory Management</t>
    <phoneticPr fontId="35" type="noConversion"/>
  </si>
  <si>
    <t>Sales Management</t>
    <phoneticPr fontId="35" type="noConversion"/>
  </si>
  <si>
    <t>Sales Price</t>
    <phoneticPr fontId="35" type="noConversion"/>
  </si>
  <si>
    <t>Sales Credit</t>
    <phoneticPr fontId="35" type="noConversion"/>
  </si>
  <si>
    <t>Organization Management</t>
    <phoneticPr fontId="35" type="noConversion"/>
  </si>
  <si>
    <t>Employee Info Management</t>
    <phoneticPr fontId="35" type="noConversion"/>
  </si>
  <si>
    <t>Employee Change Management</t>
    <phoneticPr fontId="35" type="noConversion"/>
  </si>
  <si>
    <t>Employee Contract Management</t>
    <phoneticPr fontId="35" type="noConversion"/>
  </si>
  <si>
    <t>HR Comprehensive Report</t>
    <phoneticPr fontId="35" type="noConversion"/>
  </si>
  <si>
    <t>Payroll Management</t>
    <phoneticPr fontId="35" type="noConversion"/>
  </si>
  <si>
    <t>Benefit Management</t>
    <phoneticPr fontId="35" type="noConversion"/>
  </si>
  <si>
    <t>Expense Budget</t>
    <phoneticPr fontId="35" type="noConversion"/>
  </si>
  <si>
    <t>Consolidated Reports</t>
    <phoneticPr fontId="35" type="noConversion"/>
  </si>
  <si>
    <t>Funds Settlement</t>
    <phoneticPr fontId="35" type="noConversion"/>
  </si>
  <si>
    <t>Funds Dispatch</t>
    <phoneticPr fontId="35" type="noConversion"/>
  </si>
  <si>
    <t>e-Signature Receipt</t>
    <phoneticPr fontId="35" type="noConversion"/>
  </si>
  <si>
    <t>Subcontracting</t>
    <phoneticPr fontId="35" type="noConversion"/>
  </si>
  <si>
    <t>VMI (Vendor Managed Inventory)</t>
    <phoneticPr fontId="35" type="noConversion"/>
  </si>
  <si>
    <t>Purchase &amp; Sales Collaboration</t>
    <phoneticPr fontId="35" type="noConversion"/>
  </si>
  <si>
    <t>Quality-Oriented Pricing</t>
    <phoneticPr fontId="35" type="noConversion"/>
  </si>
  <si>
    <t>Supply Chain Report</t>
    <phoneticPr fontId="35" type="noConversion"/>
  </si>
  <si>
    <t>Quality Control</t>
    <phoneticPr fontId="35" type="noConversion"/>
  </si>
  <si>
    <t>Transportation Management</t>
    <phoneticPr fontId="35" type="noConversion"/>
  </si>
  <si>
    <t>Demand Management</t>
    <phoneticPr fontId="35" type="noConversion"/>
  </si>
  <si>
    <t>Master Production Schedule</t>
    <phoneticPr fontId="35" type="noConversion"/>
  </si>
  <si>
    <t>Material Requirement Planning</t>
    <phoneticPr fontId="35" type="noConversion"/>
  </si>
  <si>
    <t>Scheduling Management</t>
    <phoneticPr fontId="35" type="noConversion"/>
  </si>
  <si>
    <t>MO Management</t>
    <phoneticPr fontId="35" type="noConversion"/>
  </si>
  <si>
    <t>Manufacturing Cost Management</t>
    <phoneticPr fontId="35" type="noConversion"/>
  </si>
  <si>
    <t>Asset Info Management</t>
    <phoneticPr fontId="35" type="noConversion"/>
  </si>
  <si>
    <t>Asset Usage Management</t>
    <phoneticPr fontId="35" type="noConversion"/>
  </si>
  <si>
    <t>User-defined Query</t>
    <phoneticPr fontId="35" type="noConversion"/>
  </si>
  <si>
    <t>Customization Platform</t>
    <phoneticPr fontId="35" type="noConversion"/>
  </si>
  <si>
    <t>Info Exchange Platform</t>
    <phoneticPr fontId="35" type="noConversion"/>
  </si>
  <si>
    <t>Product Name</t>
    <phoneticPr fontId="35" type="noConversion"/>
  </si>
  <si>
    <t>移动应用服务器</t>
    <phoneticPr fontId="35" type="noConversion"/>
  </si>
  <si>
    <t>Mobile Approval</t>
    <phoneticPr fontId="35" type="noConversion"/>
  </si>
  <si>
    <t>Personal Info</t>
    <phoneticPr fontId="35" type="noConversion"/>
  </si>
  <si>
    <t>Employee and Team</t>
    <phoneticPr fontId="35" type="noConversion"/>
  </si>
  <si>
    <t>My Salary</t>
    <phoneticPr fontId="35" type="noConversion"/>
  </si>
  <si>
    <t>Salary+</t>
    <phoneticPr fontId="35" type="noConversion"/>
  </si>
  <si>
    <t>My Social Security</t>
    <phoneticPr fontId="35" type="noConversion"/>
  </si>
  <si>
    <t>My Contract</t>
    <phoneticPr fontId="35" type="noConversion"/>
  </si>
  <si>
    <t>My Attendance</t>
    <phoneticPr fontId="35" type="noConversion"/>
  </si>
  <si>
    <t>Mobile Attendance</t>
    <phoneticPr fontId="35" type="noConversion"/>
  </si>
  <si>
    <t>Non-standard Product Resource Fees</t>
  </si>
  <si>
    <r>
      <t xml:space="preserve">管理会计
</t>
    </r>
    <r>
      <rPr>
        <sz val="8"/>
        <rFont val="微软雅黑"/>
        <family val="2"/>
        <charset val="134"/>
      </rPr>
      <t>Managerial Accounting</t>
    </r>
    <rPh sb="0" eb="1">
      <t>guan'li'kuai'ji</t>
    </rPh>
    <phoneticPr fontId="35" type="noConversion"/>
  </si>
  <si>
    <r>
      <t xml:space="preserve">移动HR
</t>
    </r>
    <r>
      <rPr>
        <sz val="8"/>
        <rFont val="微软雅黑"/>
        <family val="2"/>
        <charset val="134"/>
      </rPr>
      <t>Mobile HR</t>
    </r>
    <phoneticPr fontId="35" type="noConversion"/>
  </si>
  <si>
    <t>A/R Management</t>
    <phoneticPr fontId="35" type="noConversion"/>
  </si>
  <si>
    <t>A/P Management</t>
    <phoneticPr fontId="35" type="noConversion"/>
  </si>
  <si>
    <t>Internal Transaction</t>
    <phoneticPr fontId="35" type="noConversion"/>
  </si>
  <si>
    <t>Reimbursement Management</t>
    <phoneticPr fontId="35" type="noConversion"/>
  </si>
  <si>
    <t>是否支
持多语</t>
    <phoneticPr fontId="35" type="noConversion"/>
  </si>
  <si>
    <t>YES or No</t>
    <phoneticPr fontId="35" type="noConversion"/>
  </si>
  <si>
    <r>
      <t>如选购资产使用管理模块，必须选购资产信息管理模块；</t>
    </r>
    <r>
      <rPr>
        <sz val="9"/>
        <color rgb="FFFF0000"/>
        <rFont val="微软雅黑"/>
        <family val="2"/>
        <charset val="134"/>
      </rPr>
      <t/>
    </r>
    <phoneticPr fontId="35" type="noConversion"/>
  </si>
  <si>
    <t>Bank-Enterprise Direct Link</t>
    <phoneticPr fontId="35" type="noConversion"/>
  </si>
  <si>
    <t>Warehouse Management</t>
    <phoneticPr fontId="35" type="noConversion"/>
  </si>
  <si>
    <t>OpenAPI</t>
    <phoneticPr fontId="35" type="noConversion"/>
  </si>
  <si>
    <t>Mobile Reports</t>
    <phoneticPr fontId="35" type="noConversion"/>
  </si>
  <si>
    <t>银企联云报价</t>
    <phoneticPr fontId="42" type="noConversion"/>
  </si>
  <si>
    <r>
      <t xml:space="preserve">标准应用
</t>
    </r>
    <r>
      <rPr>
        <sz val="9"/>
        <rFont val="微软雅黑"/>
        <family val="2"/>
        <charset val="134"/>
      </rPr>
      <t>Standard Application</t>
    </r>
    <phoneticPr fontId="35" type="noConversion"/>
  </si>
  <si>
    <r>
      <t xml:space="preserve">人力资源
</t>
    </r>
    <r>
      <rPr>
        <sz val="8"/>
        <rFont val="微软雅黑"/>
        <family val="2"/>
        <charset val="134"/>
      </rPr>
      <t>HR</t>
    </r>
    <phoneticPr fontId="35" type="noConversion"/>
  </si>
  <si>
    <r>
      <t xml:space="preserve">供应链
</t>
    </r>
    <r>
      <rPr>
        <sz val="9"/>
        <rFont val="微软雅黑"/>
        <family val="2"/>
        <charset val="134"/>
      </rPr>
      <t>Supply Chain Management</t>
    </r>
    <phoneticPr fontId="35" type="noConversion"/>
  </si>
  <si>
    <r>
      <t xml:space="preserve">高级应用
</t>
    </r>
    <r>
      <rPr>
        <sz val="9"/>
        <rFont val="微软雅黑"/>
        <family val="2"/>
        <charset val="134"/>
      </rPr>
      <t>Advanced Application</t>
    </r>
    <phoneticPr fontId="35" type="noConversion"/>
  </si>
  <si>
    <r>
      <t xml:space="preserve">生产制造
</t>
    </r>
    <r>
      <rPr>
        <sz val="8"/>
        <rFont val="微软雅黑"/>
        <family val="2"/>
        <charset val="134"/>
      </rPr>
      <t>Manufacturing</t>
    </r>
    <phoneticPr fontId="35" type="noConversion"/>
  </si>
  <si>
    <r>
      <t xml:space="preserve">企业建模平台
</t>
    </r>
    <r>
      <rPr>
        <sz val="8"/>
        <rFont val="微软雅黑"/>
        <family val="2"/>
        <charset val="134"/>
      </rPr>
      <t>Enterprise Modeling Platform</t>
    </r>
    <phoneticPr fontId="36" type="noConversion"/>
  </si>
  <si>
    <t>Mobile Application Server</t>
    <phoneticPr fontId="35" type="noConversion"/>
  </si>
  <si>
    <t>U8 cloud全产品报价</t>
    <phoneticPr fontId="35" type="noConversion"/>
  </si>
  <si>
    <t>U8 cloud Full Product Quotation</t>
    <phoneticPr fontId="35" type="noConversion"/>
  </si>
  <si>
    <r>
      <t xml:space="preserve">互联网云服务
</t>
    </r>
    <r>
      <rPr>
        <sz val="8"/>
        <rFont val="微软雅黑"/>
        <family val="2"/>
        <charset val="134"/>
      </rPr>
      <t>Internet-based Cloud Services</t>
    </r>
    <phoneticPr fontId="35" type="noConversion"/>
  </si>
  <si>
    <t>Time Management</t>
    <phoneticPr fontId="35" type="noConversion"/>
  </si>
  <si>
    <t>iufo</t>
    <phoneticPr fontId="35" type="noConversion"/>
  </si>
  <si>
    <t>企业报表</t>
    <phoneticPr fontId="35" type="noConversion"/>
  </si>
  <si>
    <t>供应商管理库存</t>
    <phoneticPr fontId="35" type="noConversion"/>
  </si>
  <si>
    <t>Testing System</t>
    <phoneticPr fontId="35" type="noConversion"/>
  </si>
  <si>
    <t>Internal Account Management</t>
    <phoneticPr fontId="35" type="noConversion"/>
  </si>
  <si>
    <t>Multi-accounting Book for GL&amp;FA</t>
    <phoneticPr fontId="35" type="noConversion"/>
  </si>
  <si>
    <t>备注</t>
    <phoneticPr fontId="35" type="noConversion"/>
  </si>
  <si>
    <t>必须购买【银企直联】模块
建议购买【现金管理】模块</t>
    <phoneticPr fontId="35" type="noConversion"/>
  </si>
  <si>
    <t>英文版报价说明：英文版本价格在原产品报价基础上增加20%；</t>
    <phoneticPr fontId="35" type="noConversion"/>
  </si>
  <si>
    <r>
      <t xml:space="preserve">财务会计
</t>
    </r>
    <r>
      <rPr>
        <sz val="8"/>
        <rFont val="微软雅黑"/>
        <family val="2"/>
        <charset val="134"/>
      </rPr>
      <t>Financial Accounting</t>
    </r>
    <phoneticPr fontId="35" type="noConversion"/>
  </si>
  <si>
    <r>
      <t xml:space="preserve">供应链
</t>
    </r>
    <r>
      <rPr>
        <sz val="8"/>
        <rFont val="微软雅黑"/>
        <family val="2"/>
        <charset val="134"/>
      </rPr>
      <t>Supply Chain Management</t>
    </r>
    <r>
      <rPr>
        <sz val="12"/>
        <rFont val="微软雅黑"/>
        <family val="2"/>
        <charset val="134"/>
      </rPr>
      <t xml:space="preserve">
</t>
    </r>
    <phoneticPr fontId="35" type="noConversion"/>
  </si>
  <si>
    <t>Contract Management</t>
    <phoneticPr fontId="35" type="noConversion"/>
  </si>
  <si>
    <t>测试系统</t>
    <rPh sb="2" eb="3">
      <t>shu'ju'zhong'xinzhang'taoku</t>
    </rPh>
    <phoneticPr fontId="35" type="noConversion"/>
  </si>
  <si>
    <t>建设银行</t>
  </si>
  <si>
    <t>河北省农信社</t>
  </si>
  <si>
    <t>内蒙古农信社</t>
  </si>
  <si>
    <t>辽宁省农信社</t>
  </si>
  <si>
    <t>吉林省农信社</t>
  </si>
  <si>
    <t>黑龙江农信社</t>
  </si>
  <si>
    <t>河南农信社</t>
  </si>
  <si>
    <t>湖北农信社</t>
  </si>
  <si>
    <t>（农商行）</t>
  </si>
  <si>
    <t>湖南农信社</t>
  </si>
  <si>
    <t>广西农信社</t>
  </si>
  <si>
    <t>四川农信社</t>
  </si>
  <si>
    <t>贵州农信社</t>
  </si>
  <si>
    <t>浙商行</t>
  </si>
  <si>
    <t>甘肃农信社</t>
  </si>
  <si>
    <t>重庆农商银行</t>
  </si>
  <si>
    <t>青海农信社</t>
  </si>
  <si>
    <t>黄河农商银行</t>
  </si>
  <si>
    <t>天津滨海农商银行</t>
  </si>
  <si>
    <t>备注：与其他银行的对接持续进行中.</t>
  </si>
  <si>
    <t>目前支持银行列表：</t>
    <phoneticPr fontId="35" type="noConversion"/>
  </si>
  <si>
    <t>如购买时间管理，建议同时购买组织机构管理、人员信息管理、人员变动管理三个基础模块；</t>
    <phoneticPr fontId="35" type="noConversion"/>
  </si>
  <si>
    <r>
      <t xml:space="preserve">测试系统
</t>
    </r>
    <r>
      <rPr>
        <sz val="9"/>
        <color rgb="FF000000"/>
        <rFont val="微软雅黑"/>
        <family val="2"/>
        <charset val="134"/>
      </rPr>
      <t>Testing System</t>
    </r>
    <rPh sb="0" eb="1">
      <t>shu'ju'zhang'tao</t>
    </rPh>
    <rPh sb="2" eb="3">
      <t>zhagn'tao</t>
    </rPh>
    <rPh sb="4" eb="5">
      <t>ku</t>
    </rPh>
    <phoneticPr fontId="35" type="noConversion"/>
  </si>
  <si>
    <t xml:space="preserve">见“测试系统说明”
测试系统：10000/年/个；
     新增测试系统或者在免费期外继续使用测试系统
每个新购用户默认启用一个正式系统和一个测试系统（免费使用一年）； </t>
    <rPh sb="0" eb="1">
      <t>jian</t>
    </rPh>
    <rPh sb="8" eb="9">
      <t>ku</t>
    </rPh>
    <rPh sb="13" eb="14">
      <t>ce'shi'shu'ju</t>
    </rPh>
    <rPh sb="15" eb="16">
      <t>zhang'tao</t>
    </rPh>
    <rPh sb="41" eb="42">
      <t>zhang'tao</t>
    </rPh>
    <rPh sb="43" eb="44">
      <t>ku</t>
    </rPh>
    <rPh sb="75" eb="76">
      <t>zhang'tao'ku</t>
    </rPh>
    <rPh sb="85" eb="86">
      <t>ku</t>
    </rPh>
    <phoneticPr fontId="35" type="noConversion"/>
  </si>
  <si>
    <r>
      <t xml:space="preserve">增值服务
</t>
    </r>
    <r>
      <rPr>
        <sz val="8"/>
        <rFont val="微软雅黑"/>
        <family val="2"/>
        <charset val="134"/>
      </rPr>
      <t>Value-added Services</t>
    </r>
    <phoneticPr fontId="35" type="noConversion"/>
  </si>
  <si>
    <t>-</t>
    <phoneticPr fontId="35" type="noConversion"/>
  </si>
  <si>
    <t>二、资源报价说明：</t>
    <rPh sb="2" eb="3">
      <t>zi'yuan</t>
    </rPh>
    <phoneticPr fontId="36" type="noConversion"/>
  </si>
  <si>
    <t>三、云模式报价计算示例</t>
    <phoneticPr fontId="36" type="noConversion"/>
  </si>
  <si>
    <t>四、加购公有云租用服务的计算方式</t>
    <rPh sb="2" eb="3">
      <t>jia'gou</t>
    </rPh>
    <rPh sb="4" eb="5">
      <t>gong'you'yun</t>
    </rPh>
    <rPh sb="7" eb="8">
      <t>zu'yong</t>
    </rPh>
    <rPh sb="9" eb="10">
      <t>fu'wu</t>
    </rPh>
    <phoneticPr fontId="36" type="noConversion"/>
  </si>
  <si>
    <r>
      <rPr>
        <b/>
        <sz val="9"/>
        <color rgb="FF0D0D0D"/>
        <rFont val="微软雅黑"/>
        <family val="2"/>
        <charset val="134"/>
      </rPr>
      <t>非标产品资源费</t>
    </r>
    <r>
      <rPr>
        <sz val="9"/>
        <color rgb="FF0D0D0D"/>
        <rFont val="微软雅黑"/>
        <family val="2"/>
        <charset val="134"/>
      </rPr>
      <t>适应情况：
1、标准产品不满足客户业务需求，客户有组件化的二次开发：
      1）使用二次开发平台，有相应的插件开发，需要部署二次开发安装包； 
      2）为了实现相应的系统集成或服务进行的二次开发，需要在服务器上部署相应组件或接口服务（如：条码接口服务、MES接口服务）；
      3）用户独立的二次开发系统和第三方应用需要部署应用服务器；
2、客户购买了云ERP非标产品：伙伴产品或第三方软件系统；
3、用户购买的行业产品、伙伴产品或第三方应用系统有二次开发成果需要安装部署的。</t>
    </r>
    <rPh sb="55" eb="56">
      <t>kai'fa'ping'tai</t>
    </rPh>
    <rPh sb="145" eb="146">
      <t>jie'kou'fu'wu</t>
    </rPh>
    <phoneticPr fontId="36" type="noConversion"/>
  </si>
  <si>
    <r>
      <t xml:space="preserve">计价的基本公式：
     </t>
    </r>
    <r>
      <rPr>
        <b/>
        <sz val="9"/>
        <color theme="1"/>
        <rFont val="微软雅黑"/>
        <family val="2"/>
        <charset val="134"/>
      </rPr>
      <t>云报价=（模块基础价格之和+ 注册用户单价× 注册用户数）×N年</t>
    </r>
    <phoneticPr fontId="36" type="noConversion"/>
  </si>
  <si>
    <r>
      <rPr>
        <b/>
        <sz val="9"/>
        <color rgb="FF0D0D0D"/>
        <rFont val="微软雅黑"/>
        <family val="2"/>
        <charset val="134"/>
      </rPr>
      <t>测试系统说明：</t>
    </r>
    <r>
      <rPr>
        <sz val="9"/>
        <color rgb="FF0D0D0D"/>
        <rFont val="微软雅黑"/>
        <family val="2"/>
        <charset val="134"/>
      </rPr>
      <t xml:space="preserve">
1、收费标准：
     每个新购用户默认启用一个正式系统和一个测试系统（测试系统可免费使用一年）； </t>
    </r>
    <rPh sb="0" eb="1">
      <t>shu'ju'zhong'xin</t>
    </rPh>
    <rPh sb="2" eb="3">
      <t>zhang'tao</t>
    </rPh>
    <rPh sb="4" eb="5">
      <t>ku</t>
    </rPh>
    <rPh sb="11" eb="12">
      <t>shou'fei</t>
    </rPh>
    <rPh sb="36" eb="37">
      <t>shu'ju'zhong'xin</t>
    </rPh>
    <rPh sb="38" eb="39">
      <t>zhang'tao</t>
    </rPh>
    <rPh sb="40" eb="41">
      <t>ku</t>
    </rPh>
    <rPh sb="46" eb="47">
      <t>shu'ju'zhon'xin</t>
    </rPh>
    <rPh sb="48" eb="49">
      <t>zhang'tao</t>
    </rPh>
    <rPh sb="50" eb="51">
      <t>ku</t>
    </rPh>
    <rPh sb="52" eb="53">
      <t>ce'shi'shu'ju'zhong'xin</t>
    </rPh>
    <rPh sb="56" eb="57">
      <t>zhang'tao</t>
    </rPh>
    <rPh sb="58" eb="59">
      <t>kushu'ju'zhogn'xinzhang'taokushu'ju'zhong'xinzhang'taokushu'ju'zhong'xinzhang'taokushu'ju'zhogn'xinzhang'taokushu'ju'zhong'xinzhang'taoku</t>
    </rPh>
    <phoneticPr fontId="36" type="noConversion"/>
  </si>
  <si>
    <r>
      <t xml:space="preserve">非标产品资源费
</t>
    </r>
    <r>
      <rPr>
        <sz val="8"/>
        <color rgb="FF000000"/>
        <rFont val="微软雅黑"/>
        <family val="2"/>
        <charset val="134"/>
      </rPr>
      <t>Non-standard Product Resource Fees</t>
    </r>
    <phoneticPr fontId="35" type="noConversion"/>
  </si>
  <si>
    <t>非标产品资源费</t>
    <phoneticPr fontId="35" type="noConversion"/>
  </si>
  <si>
    <t>见：“非标产品资源费报价说明”</t>
    <phoneticPr fontId="35" type="noConversion"/>
  </si>
  <si>
    <t xml:space="preserve">物料需求计划   </t>
    <phoneticPr fontId="35" type="noConversion"/>
  </si>
  <si>
    <t>排产管理</t>
    <phoneticPr fontId="35" type="noConversion"/>
  </si>
  <si>
    <t>云模式仅支持与银企联云集成使用，建议同时购买现金管理模块；</t>
    <phoneticPr fontId="35" type="noConversion"/>
  </si>
  <si>
    <t>属于必须购买的产品；产品功能模块包含除【自定义查询】、【二次开发平台】以外功能模块；最多支持300家公司，如果有超过300家请联系研发项目化处理。</t>
    <phoneticPr fontId="35" type="noConversion"/>
  </si>
  <si>
    <t>1、组织机构管理、人员信息管理、人员变动管理三个模块为必须且同时购买的基础模块；
2、如购买综合报表模块，则免费赠送企业报表产品；
3、如果购买HR综合查询，必须选购自定义查询模块；因为查询的报表表样需要在自定义查询模块设计。</t>
    <phoneticPr fontId="35" type="noConversion"/>
  </si>
  <si>
    <r>
      <t xml:space="preserve">资产管理
</t>
    </r>
    <r>
      <rPr>
        <sz val="8"/>
        <rFont val="微软雅黑"/>
        <family val="2"/>
        <charset val="134"/>
      </rPr>
      <t>Asset Management</t>
    </r>
    <phoneticPr fontId="35" type="noConversion"/>
  </si>
  <si>
    <t>现场服务费（非北京）</t>
    <phoneticPr fontId="35" type="noConversion"/>
  </si>
  <si>
    <r>
      <t>1、如选购合并报表模块，必须选购</t>
    </r>
    <r>
      <rPr>
        <sz val="9"/>
        <color theme="1"/>
        <rFont val="微软雅黑"/>
        <family val="2"/>
        <charset val="134"/>
      </rPr>
      <t>企业</t>
    </r>
    <r>
      <rPr>
        <sz val="9"/>
        <rFont val="微软雅黑"/>
        <family val="2"/>
        <charset val="134"/>
      </rPr>
      <t>报表模块。
2、如选购合并报表模块，必须选购自定义查询模块。</t>
    </r>
    <phoneticPr fontId="35" type="noConversion"/>
  </si>
  <si>
    <t>如购买供应链管理报表模块，必须购买自定义查询；</t>
    <phoneticPr fontId="35" type="noConversion"/>
  </si>
  <si>
    <r>
      <t xml:space="preserve">财务会计
</t>
    </r>
    <r>
      <rPr>
        <sz val="8"/>
        <rFont val="微软雅黑"/>
        <family val="2"/>
        <charset val="134"/>
      </rPr>
      <t>Financial Accounting</t>
    </r>
    <phoneticPr fontId="35" type="noConversion"/>
  </si>
  <si>
    <t>银企直联</t>
    <phoneticPr fontId="35" type="noConversion"/>
  </si>
  <si>
    <t>首次非现场实施费</t>
    <phoneticPr fontId="35" type="noConversion"/>
  </si>
  <si>
    <t>开放接口平台（OpenAPI）</t>
    <phoneticPr fontId="35" type="noConversion"/>
  </si>
  <si>
    <t>最低用户人数3人
如果选购，则免费赠送友空间基础版。</t>
    <rPh sb="2" eb="3">
      <t>yong'hu</t>
    </rPh>
    <rPh sb="4" eb="5">
      <t>ren'shu</t>
    </rPh>
    <rPh sb="11" eb="12">
      <t>ren'nian</t>
    </rPh>
    <rPh sb="13" eb="14">
      <t>jin'xing'zu'yong'bao'jia</t>
    </rPh>
    <phoneticPr fontId="35" type="noConversion"/>
  </si>
  <si>
    <t>最低用户人数3人
如果选购，则免费赠送友空间基础版。</t>
    <phoneticPr fontId="35" type="noConversion"/>
  </si>
  <si>
    <t>最低用户人数100人/年；
如果选购，则免费赠送友空间基础版。</t>
    <rPh sb="2" eb="3">
      <t>yong'hu</t>
    </rPh>
    <rPh sb="4" eb="5">
      <t>ren'shu</t>
    </rPh>
    <phoneticPr fontId="35" type="noConversion"/>
  </si>
  <si>
    <t>最低用户人数10人/年；
如果选购，则免费赠送友空间基础版。</t>
    <rPh sb="2" eb="3">
      <t>yong'hu'ren'shu</t>
    </rPh>
    <phoneticPr fontId="35" type="noConversion"/>
  </si>
  <si>
    <t>最低用户人数100人/年；
如果选购，则免费赠送友空间基础版。</t>
    <phoneticPr fontId="35" type="noConversion"/>
  </si>
  <si>
    <t>如选购必须依赖核心人力资源包（即各移动应用依赖相应模块）和友空间（免费赠送友空间基础版），阶梯报价为：  1-500人年价格12元/人年，501-2000人年价格8元/人年、2001以上人年价格6元/人年；</t>
    <rPh sb="35" eb="36">
      <t>ren</t>
    </rPh>
    <rPh sb="36" eb="37">
      <t>nian'jia'ge</t>
    </rPh>
    <rPh sb="41" eb="42">
      <t>yuan</t>
    </rPh>
    <rPh sb="62" eb="63">
      <t>yi'shagn</t>
    </rPh>
    <phoneticPr fontId="35" type="noConversion"/>
  </si>
  <si>
    <t>如选购必须依赖核心人力资源包（即各移动应用依赖相应模块） 和友空间（免费赠送友空间基础版），阶梯报价为： 1-500人年价格12元/人年，501-2000人年价格8元/人年、2001以上人年价格6元/人年</t>
    <rPh sb="35" eb="36">
      <t>ren</t>
    </rPh>
    <rPh sb="36" eb="37">
      <t>nian'jia'ge</t>
    </rPh>
    <rPh sb="41" eb="42">
      <t>yuan</t>
    </rPh>
    <rPh sb="62" eb="63">
      <t>yi'shagn</t>
    </rPh>
    <phoneticPr fontId="35" type="noConversion"/>
  </si>
  <si>
    <t>资产信息管理</t>
    <phoneticPr fontId="35" type="noConversion"/>
  </si>
  <si>
    <r>
      <t xml:space="preserve">移动应用
</t>
    </r>
    <r>
      <rPr>
        <sz val="8"/>
        <rFont val="微软雅黑"/>
        <family val="2"/>
        <charset val="134"/>
      </rPr>
      <t>Mobile Application</t>
    </r>
    <phoneticPr fontId="35" type="noConversion"/>
  </si>
  <si>
    <t>仓储管理</t>
    <phoneticPr fontId="35" type="noConversion"/>
  </si>
  <si>
    <t>固定资产盘点</t>
    <phoneticPr fontId="35" type="noConversion"/>
  </si>
  <si>
    <t>资产盘点</t>
    <phoneticPr fontId="35" type="noConversion"/>
  </si>
  <si>
    <t>1、如购买条码应用，需要购买供应链的库存管理模块；
2、起订量3个用户，适配安卓PDA；
3、包含仓储采购入库、材料出库、成品入库、销售出库、盘点业务；</t>
    <phoneticPr fontId="35" type="noConversion"/>
  </si>
  <si>
    <t>N</t>
    <phoneticPr fontId="35" type="noConversion"/>
  </si>
  <si>
    <r>
      <t xml:space="preserve">移动条码
</t>
    </r>
    <r>
      <rPr>
        <sz val="9"/>
        <rFont val="微软雅黑"/>
        <family val="2"/>
        <charset val="134"/>
      </rPr>
      <t>Mobile</t>
    </r>
    <r>
      <rPr>
        <sz val="12"/>
        <rFont val="微软雅黑"/>
        <family val="2"/>
        <charset val="134"/>
      </rPr>
      <t xml:space="preserve"> </t>
    </r>
    <r>
      <rPr>
        <sz val="9"/>
        <rFont val="微软雅黑"/>
        <family val="2"/>
        <charset val="134"/>
      </rPr>
      <t>Barcode</t>
    </r>
    <phoneticPr fontId="35" type="noConversion"/>
  </si>
  <si>
    <t>资金管理</t>
    <phoneticPr fontId="35" type="noConversion"/>
  </si>
  <si>
    <t>商业汇票</t>
    <phoneticPr fontId="35" type="noConversion"/>
  </si>
  <si>
    <t>品牌</t>
  </si>
  <si>
    <t>产品描述</t>
  </si>
  <si>
    <t>规格</t>
  </si>
  <si>
    <t>Zebra                 MC36</t>
  </si>
  <si>
    <t>一维\二维条码\RFID CPU1.3GHz四核处理器 操作系统Android4.4.2KitKat  存储器1GB RAM/8GB 闪存   双3G\WIFI\蓝牙\GPS                 IP65（防尘防水）工业封装等级</t>
  </si>
  <si>
    <t>台</t>
  </si>
  <si>
    <t>Zebra                 TC20</t>
  </si>
  <si>
    <t>二维、wifi、八核、2GB/16GB、Android7.X、4.3英寸屏幕触摸、800万彩色摄像头，IP54</t>
  </si>
  <si>
    <t>Zebra                 TC20K</t>
  </si>
  <si>
    <t>Zebra                 TC25</t>
  </si>
  <si>
    <t>二维、wifi、八核、2GB/16GB、Android8.X、4.3英寸屏幕触摸、4G全网通、800万彩色摄像头，IP65</t>
  </si>
  <si>
    <t>Zebra                 TC51</t>
  </si>
  <si>
    <t>一维\二维条码  5.0 寸高清屏 (1280 x 720)  CPU：Qualcomm Snapdragon MSM8956  64-bit Hex Core 1.8GHz ARM Cortex A72，功耗优化 
操作系统：  Android 7.0 Nougat
内存： 2G RAM/16 Gb FLASH    WIFI\蓝牙</t>
  </si>
  <si>
    <t>Zebra GT8X0</t>
  </si>
  <si>
    <t>分辨率
 203 dpi/300dpi
 内存 8 MB SDRAM/8 MB闪存
 打印宽度
 4.09 英寸/104 毫米
 打印长度
 39 英寸/990 毫米
 打印速度
 5 英寸/127 毫米/秒
 介质传感器
 反射式 穿透式</t>
  </si>
  <si>
    <t>Zebra                 ZT210</t>
  </si>
  <si>
    <t>分辨率
 203 dpi/300 dpi   
内存128MB RAM/8MB用闪存
打印宽度
 4.09英寸/0.4毫米
打印速度
每秒6英寸/152毫米 介质传感器
 传输式和反射式</t>
  </si>
  <si>
    <t>Zebra                 DS4308</t>
  </si>
  <si>
    <t xml:space="preserve">
一维\二维条码\手机屏幕条码
运动容差高达76.2厘米/秒
</t>
  </si>
  <si>
    <t>U8 cloud V2.3全产品报价清单（云模式）</t>
    <phoneticPr fontId="35" type="noConversion"/>
  </si>
  <si>
    <t>N</t>
    <phoneticPr fontId="35" type="noConversion"/>
  </si>
  <si>
    <t>如购买资产移动盘点，必须购买资产信息管理和资产使用管理；</t>
    <phoneticPr fontId="35" type="noConversion"/>
  </si>
  <si>
    <t>如购买固定资产移动盘点，必须采购固定资产模块；</t>
    <phoneticPr fontId="35" type="noConversion"/>
  </si>
  <si>
    <t>Commercial Draft</t>
    <phoneticPr fontId="35" type="noConversion"/>
  </si>
  <si>
    <t>Fixed Asset Inventory</t>
    <phoneticPr fontId="35" type="noConversion"/>
  </si>
  <si>
    <t>注：务必购买安卓系统的PDA，购买之前务必和厂家沟通清楚（如果现场有防尘防爆等特殊要求，一并沟通），
耗材和打印机根据现场环境和要求进行购买</t>
    <phoneticPr fontId="59" type="noConversion"/>
  </si>
  <si>
    <r>
      <t xml:space="preserve">  </t>
    </r>
    <r>
      <rPr>
        <b/>
        <sz val="18"/>
        <rFont val="Arial"/>
        <family val="2"/>
      </rPr>
      <t xml:space="preserve">    </t>
    </r>
    <r>
      <rPr>
        <b/>
        <sz val="18"/>
        <rFont val="宋体"/>
        <family val="3"/>
        <charset val="134"/>
      </rPr>
      <t>斑马技术</t>
    </r>
    <r>
      <rPr>
        <b/>
        <sz val="18"/>
        <rFont val="Arial"/>
        <family val="2"/>
      </rPr>
      <t xml:space="preserve"> </t>
    </r>
    <r>
      <rPr>
        <b/>
        <sz val="18"/>
        <rFont val="宋体"/>
        <family val="3"/>
        <charset val="134"/>
      </rPr>
      <t>崔龙</t>
    </r>
    <r>
      <rPr>
        <b/>
        <sz val="18"/>
        <rFont val="Arial"/>
        <family val="2"/>
      </rPr>
      <t xml:space="preserve"> 13501093246        
</t>
    </r>
    <r>
      <rPr>
        <b/>
        <sz val="18"/>
        <rFont val="宋体"/>
        <family val="3"/>
        <charset val="134"/>
      </rPr>
      <t>务必购买安卓系统的</t>
    </r>
    <r>
      <rPr>
        <b/>
        <sz val="18"/>
        <rFont val="Arial"/>
        <family val="2"/>
      </rPr>
      <t>PDA</t>
    </r>
    <r>
      <rPr>
        <b/>
        <sz val="18"/>
        <rFont val="宋体"/>
        <family val="3"/>
        <charset val="134"/>
      </rPr>
      <t>（更多机型或咨询可以联系王伟</t>
    </r>
    <r>
      <rPr>
        <b/>
        <sz val="18"/>
        <rFont val="Arial"/>
        <family val="2"/>
      </rPr>
      <t>18910092258</t>
    </r>
    <r>
      <rPr>
        <b/>
        <sz val="18"/>
        <rFont val="宋体"/>
        <family val="3"/>
        <charset val="134"/>
      </rPr>
      <t>）</t>
    </r>
    <r>
      <rPr>
        <b/>
        <sz val="20"/>
        <rFont val="Arial"/>
        <family val="2"/>
      </rPr>
      <t xml:space="preserve">                                                                   </t>
    </r>
    <phoneticPr fontId="59" type="noConversion"/>
  </si>
  <si>
    <t>六、第三方产品</t>
    <phoneticPr fontId="36" type="noConversion"/>
  </si>
  <si>
    <t>1、关于第三方产品：
a）条码硬件设备推荐，请参考【条码适配PDA列表】页签；产品咨询人：王伟（18910092258），斑马技术咨询人：崔龙（13501093246） 
b）有关CA相关产品报价、相关商务咨询，请联系赵亚顺（18611269372， zhaoys@yonyou.com）</t>
    <phoneticPr fontId="36" type="noConversion"/>
  </si>
  <si>
    <t>1-10用户数 单价1500元/年；
11-30用户数 1000元/年；
31-50用户数  700元/年；
50以上用户 500元/年； 
（阶梯报价方式参考报价说明及示例）</t>
    <phoneticPr fontId="35" type="noConversion"/>
  </si>
  <si>
    <r>
      <t xml:space="preserve">1、在本次用友云ERP-U8 cloud产品的报价中，采取注册用户模式。
2、起租日期为客户确认开通用新增云ERP日期，该日期不能超过合同签订日期的30个自然日。
3、以上所有产品价格均为含税价格，也就是U8 cloud产品每年的年租赁价格。
4、U8 cloud产品支持中文简体版本、中文繁体和英文版本。
5、U8 cloud产品账套库的标准配置，为每个客户提供一个正式系统和一个测试系统。测试系统是为客户进行实施系统测试或培训等用途准备的。
</t>
    </r>
    <r>
      <rPr>
        <sz val="9"/>
        <rFont val="微软雅黑"/>
        <family val="2"/>
        <charset val="134"/>
      </rPr>
      <t>6、购买U8 cloud移动应用，免费使用友空间基础版；
7、英文版本价格在原产品报价基础上增加20%；
8、许可数报价说明：
      a)云模式报价中用户许可数报价采用了阶梯报价方式：1-10用户数 单价1500元/年；11-30用户数 1000元/年；31-50用户数  700元/年；50以上用户 500元/年；
      b)示例：比如购买56个用户许可，则许可报价为：10人*1500元/年+20人*1000元/年+20人*700元/年+6人*500元/年；并非56人*500元/年！！</t>
    </r>
    <rPh sb="165" eb="166">
      <t>ku</t>
    </rPh>
    <rPh sb="184" eb="185">
      <t>shu'ju'zhogn'xin</t>
    </rPh>
    <rPh sb="186" eb="187">
      <t>zhang'tao</t>
    </rPh>
    <rPh sb="188" eb="189">
      <t>ku</t>
    </rPh>
    <rPh sb="194" eb="195">
      <t>shu'ju</t>
    </rPh>
    <rPh sb="196" eb="197">
      <t>zhang'tao</t>
    </rPh>
    <rPh sb="198" eb="199">
      <t>ku</t>
    </rPh>
    <rPh sb="204" eb="205">
      <t>ku</t>
    </rPh>
    <rPh sb="230" eb="231">
      <t>gou'mai</t>
    </rPh>
    <phoneticPr fontId="36" type="noConversion"/>
  </si>
  <si>
    <t>Asset Inventory</t>
    <phoneticPr fontId="35" type="noConversion"/>
  </si>
  <si>
    <t>五、服务报价调价</t>
    <rPh sb="4" eb="5">
      <t>bao'jia</t>
    </rPh>
    <rPh sb="6" eb="7">
      <t>tiao'jia</t>
    </rPh>
    <phoneticPr fontId="3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</si>
</sst>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 #,##0_ ;_ * \-#,##0_ ;_ * &quot;-&quot;_ ;_ @_ "/>
    <numFmt numFmtId="176" formatCode="0_);[Red]\(0\)"/>
    <numFmt numFmtId="177" formatCode="0.00_);[Red]\(0.00\)"/>
    <numFmt numFmtId="178" formatCode="&quot;￥&quot;#,##0.00;[Red]&quot;￥&quot;#,##0.00"/>
    <numFmt numFmtId="179" formatCode="0.00&quot;万&quot;&quot;元&quot;"/>
    <numFmt numFmtId="180" formatCode="0&quot;个&quot;"/>
    <numFmt numFmtId="181" formatCode="0.00&quot;万&quot;&quot;元&quot;&quot;/&quot;&quot;人&quot;&quot;天&quot;"/>
    <numFmt numFmtId="182" formatCode="0\ &quot;天&quot;"/>
  </numFmts>
  <fonts count="67">
    <font>
      <sz val="12"/>
      <name val="宋体"/>
      <charset val="134"/>
    </font>
    <font>
      <sz val="11"/>
      <color theme="1"/>
      <name val="DengXian"/>
      <family val="2"/>
      <charset val="134"/>
      <scheme val="minor"/>
    </font>
    <font>
      <sz val="11"/>
      <color theme="1"/>
      <name val="DengXian"/>
      <family val="2"/>
      <charset val="134"/>
      <scheme val="minor"/>
    </font>
    <font>
      <sz val="12"/>
      <color theme="1"/>
      <name val="DengXian"/>
      <family val="3"/>
      <charset val="134"/>
      <scheme val="minor"/>
    </font>
    <font>
      <sz val="12"/>
      <color rgb="FF000000"/>
      <name val="微软雅黑"/>
      <family val="2"/>
      <charset val="134"/>
    </font>
    <font>
      <sz val="11"/>
      <color theme="1"/>
      <name val="微软雅黑"/>
      <family val="2"/>
      <charset val="134"/>
    </font>
    <font>
      <sz val="9"/>
      <color rgb="FF000000"/>
      <name val="微软雅黑"/>
      <family val="2"/>
      <charset val="134"/>
    </font>
    <font>
      <sz val="10"/>
      <color theme="1"/>
      <name val="微软雅黑"/>
      <family val="2"/>
      <charset val="134"/>
    </font>
    <font>
      <sz val="10"/>
      <name val="微软雅黑"/>
      <family val="2"/>
      <charset val="134"/>
    </font>
    <font>
      <sz val="11"/>
      <color theme="1"/>
      <name val="DengXian"/>
      <family val="3"/>
      <charset val="134"/>
      <scheme val="minor"/>
    </font>
    <font>
      <sz val="11"/>
      <name val="微软雅黑"/>
      <family val="2"/>
      <charset val="134"/>
    </font>
    <font>
      <b/>
      <sz val="10.5"/>
      <name val="微软雅黑"/>
      <family val="2"/>
      <charset val="134"/>
    </font>
    <font>
      <sz val="10.5"/>
      <name val="微软雅黑"/>
      <family val="2"/>
      <charset val="134"/>
    </font>
    <font>
      <sz val="9"/>
      <color theme="1"/>
      <name val="DengXian"/>
      <family val="3"/>
      <charset val="134"/>
      <scheme val="minor"/>
    </font>
    <font>
      <sz val="9"/>
      <color theme="1"/>
      <name val="微软雅黑"/>
      <family val="2"/>
      <charset val="134"/>
    </font>
    <font>
      <sz val="12"/>
      <name val="微软雅黑"/>
      <family val="2"/>
      <charset val="134"/>
    </font>
    <font>
      <sz val="9"/>
      <name val="微软雅黑"/>
      <family val="2"/>
      <charset val="134"/>
    </font>
    <font>
      <sz val="9"/>
      <color indexed="10"/>
      <name val="微软雅黑"/>
      <family val="2"/>
      <charset val="134"/>
    </font>
    <font>
      <b/>
      <sz val="14"/>
      <color indexed="10"/>
      <name val="微软雅黑"/>
      <family val="2"/>
      <charset val="134"/>
    </font>
    <font>
      <sz val="12"/>
      <color indexed="56"/>
      <name val="微软雅黑"/>
      <family val="2"/>
      <charset val="134"/>
    </font>
    <font>
      <b/>
      <sz val="12"/>
      <name val="微软雅黑"/>
      <family val="2"/>
      <charset val="134"/>
    </font>
    <font>
      <b/>
      <sz val="9"/>
      <name val="微软雅黑"/>
      <family val="2"/>
      <charset val="134"/>
    </font>
    <font>
      <b/>
      <sz val="10"/>
      <name val="微软雅黑"/>
      <family val="2"/>
      <charset val="134"/>
    </font>
    <font>
      <b/>
      <sz val="12"/>
      <color theme="1"/>
      <name val="微软雅黑"/>
      <family val="2"/>
      <charset val="134"/>
    </font>
    <font>
      <b/>
      <sz val="10.5"/>
      <color theme="1"/>
      <name val="微软雅黑"/>
      <family val="2"/>
      <charset val="134"/>
    </font>
    <font>
      <b/>
      <sz val="12"/>
      <color indexed="10"/>
      <name val="微软雅黑"/>
      <family val="2"/>
      <charset val="134"/>
    </font>
    <font>
      <sz val="10.5"/>
      <color indexed="56"/>
      <name val="微软雅黑"/>
      <family val="2"/>
      <charset val="134"/>
    </font>
    <font>
      <sz val="12"/>
      <name val="宋体"/>
      <family val="3"/>
      <charset val="134"/>
    </font>
    <font>
      <u/>
      <sz val="12"/>
      <color theme="10"/>
      <name val="宋体"/>
      <family val="3"/>
      <charset val="134"/>
    </font>
    <font>
      <sz val="12"/>
      <color theme="0"/>
      <name val="DengXian"/>
      <family val="3"/>
      <charset val="134"/>
      <scheme val="minor"/>
    </font>
    <font>
      <b/>
      <sz val="18"/>
      <color theme="3"/>
      <name val="DengXian Light"/>
      <family val="1"/>
      <scheme val="major"/>
    </font>
    <font>
      <sz val="12"/>
      <name val="新細明體"/>
      <family val="1"/>
    </font>
    <font>
      <u/>
      <sz val="11"/>
      <color theme="10"/>
      <name val="宋体"/>
      <family val="3"/>
      <charset val="134"/>
    </font>
    <font>
      <sz val="11"/>
      <color theme="0"/>
      <name val="DengXian"/>
      <family val="3"/>
      <charset val="134"/>
      <scheme val="minor"/>
    </font>
    <font>
      <sz val="9"/>
      <color rgb="FFFF0000"/>
      <name val="微软雅黑"/>
      <family val="2"/>
      <charset val="134"/>
    </font>
    <font>
      <sz val="9"/>
      <name val="宋体"/>
      <family val="3"/>
      <charset val="134"/>
    </font>
    <font>
      <sz val="9"/>
      <name val="宋体"/>
      <family val="3"/>
      <charset val="134"/>
    </font>
    <font>
      <sz val="12"/>
      <color theme="9" tint="-0.249977111117893"/>
      <name val="微软雅黑"/>
      <family val="2"/>
      <charset val="134"/>
    </font>
    <font>
      <u/>
      <sz val="12"/>
      <color theme="11"/>
      <name val="宋体"/>
      <family val="3"/>
      <charset val="134"/>
    </font>
    <font>
      <sz val="10.5"/>
      <color theme="1"/>
      <name val="微软雅黑"/>
      <family val="2"/>
      <charset val="134"/>
    </font>
    <font>
      <b/>
      <sz val="9"/>
      <color theme="1"/>
      <name val="微软雅黑"/>
      <family val="2"/>
      <charset val="134"/>
    </font>
    <font>
      <sz val="9"/>
      <color theme="9" tint="-0.249977111117893"/>
      <name val="微软雅黑"/>
      <family val="2"/>
      <charset val="134"/>
    </font>
    <font>
      <sz val="9"/>
      <name val="DengXian"/>
      <family val="3"/>
      <charset val="134"/>
      <scheme val="minor"/>
    </font>
    <font>
      <b/>
      <sz val="11"/>
      <color theme="1"/>
      <name val="微软雅黑"/>
      <family val="2"/>
      <charset val="134"/>
    </font>
    <font>
      <b/>
      <sz val="13"/>
      <color rgb="FFFF0000"/>
      <name val="微软雅黑"/>
      <family val="2"/>
      <charset val="134"/>
    </font>
    <font>
      <b/>
      <sz val="11"/>
      <color rgb="FF009051"/>
      <name val="微软雅黑"/>
      <family val="2"/>
      <charset val="134"/>
    </font>
    <font>
      <sz val="8"/>
      <name val="微软雅黑"/>
      <family val="2"/>
      <charset val="134"/>
    </font>
    <font>
      <sz val="8"/>
      <color rgb="FF000000"/>
      <name val="微软雅黑"/>
      <family val="2"/>
      <charset val="134"/>
    </font>
    <font>
      <sz val="8"/>
      <color indexed="56"/>
      <name val="微软雅黑"/>
      <family val="2"/>
      <charset val="134"/>
    </font>
    <font>
      <sz val="8"/>
      <color rgb="FFFF0000"/>
      <name val="微软雅黑"/>
      <family val="2"/>
      <charset val="134"/>
    </font>
    <font>
      <b/>
      <sz val="11"/>
      <name val="微软雅黑"/>
      <family val="2"/>
      <charset val="134"/>
    </font>
    <font>
      <sz val="11"/>
      <color rgb="FF000000"/>
      <name val="微软雅黑"/>
      <family val="2"/>
      <charset val="134"/>
    </font>
    <font>
      <sz val="12"/>
      <name val="Calibri"/>
      <family val="2"/>
    </font>
    <font>
      <sz val="12"/>
      <color rgb="FFFF0000"/>
      <name val="微软雅黑"/>
      <family val="2"/>
      <charset val="134"/>
    </font>
    <font>
      <b/>
      <sz val="11"/>
      <color rgb="FF0D0D0D"/>
      <name val="微软雅黑"/>
      <family val="2"/>
      <charset val="134"/>
    </font>
    <font>
      <sz val="9"/>
      <color rgb="FF0D0D0D"/>
      <name val="微软雅黑"/>
      <family val="2"/>
      <charset val="134"/>
    </font>
    <font>
      <b/>
      <sz val="9"/>
      <color rgb="FF0D0D0D"/>
      <name val="微软雅黑"/>
      <family val="2"/>
      <charset val="134"/>
    </font>
    <font>
      <b/>
      <sz val="16"/>
      <name val="微软雅黑"/>
      <family val="2"/>
      <charset val="134"/>
    </font>
    <font>
      <sz val="11"/>
      <color theme="1"/>
      <name val="DengXian"/>
      <family val="3"/>
      <charset val="134"/>
      <scheme val="minor"/>
    </font>
    <font>
      <sz val="9"/>
      <name val="DengXian"/>
      <family val="2"/>
      <charset val="134"/>
      <scheme val="minor"/>
    </font>
    <font>
      <b/>
      <sz val="20"/>
      <name val="Arial"/>
      <family val="2"/>
    </font>
    <font>
      <b/>
      <sz val="10"/>
      <color theme="0"/>
      <name val="Arial"/>
      <family val="2"/>
    </font>
    <font>
      <sz val="11"/>
      <color theme="1"/>
      <name val="Arial"/>
      <family val="2"/>
    </font>
    <font>
      <sz val="10"/>
      <color theme="1"/>
      <name val="Arial"/>
      <family val="2"/>
    </font>
    <font>
      <sz val="11"/>
      <color rgb="FFFF0000"/>
      <name val="微软雅黑"/>
      <family val="2"/>
      <charset val="134"/>
    </font>
    <font>
      <b/>
      <sz val="18"/>
      <name val="Arial"/>
      <family val="2"/>
    </font>
    <font>
      <b/>
      <sz val="18"/>
      <name val="宋体"/>
      <family val="3"/>
      <charset val="134"/>
    </font>
  </fonts>
  <fills count="9">
    <fill>
      <patternFill patternType="none"/>
    </fill>
    <fill>
      <patternFill patternType="gray125"/>
    </fill>
    <fill>
      <patternFill patternType="solid">
        <fgColor theme="6" tint="0.59999389629810485"/>
        <bgColor indexed="64"/>
      </patternFill>
    </fill>
    <fill>
      <patternFill patternType="solid">
        <fgColor theme="0" tint="-0.249977111117893"/>
        <bgColor indexed="64"/>
      </patternFill>
    </fill>
    <fill>
      <patternFill patternType="solid">
        <fgColor theme="9"/>
        <bgColor indexed="64"/>
      </patternFill>
    </fill>
    <fill>
      <patternFill patternType="solid">
        <fgColor theme="6" tint="0.59999389629810485"/>
        <bgColor rgb="FF000000"/>
      </patternFill>
    </fill>
    <fill>
      <patternFill patternType="solid">
        <fgColor rgb="FFBFBFBF"/>
        <bgColor rgb="FF000000"/>
      </patternFill>
    </fill>
    <fill>
      <patternFill patternType="solid">
        <fgColor theme="0"/>
        <bgColor indexed="64"/>
      </patternFill>
    </fill>
    <fill>
      <patternFill patternType="solid">
        <fgColor theme="4" tint="0.39997558519241921"/>
        <bgColor indexed="64"/>
      </patternFill>
    </fill>
  </fills>
  <borders count="3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diagonal/>
    </border>
    <border>
      <left/>
      <right style="thin">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thin">
        <color auto="1"/>
      </top>
      <bottom/>
      <diagonal/>
    </border>
  </borders>
  <cellStyleXfs count="40">
    <xf numFmtId="0" fontId="0" fillId="0" borderId="0"/>
    <xf numFmtId="0" fontId="30" fillId="0" borderId="0" applyNumberFormat="0" applyFill="0" applyBorder="0" applyAlignment="0" applyProtection="0">
      <alignment vertical="center"/>
    </xf>
    <xf numFmtId="0" fontId="9" fillId="0" borderId="0">
      <alignment vertical="center"/>
    </xf>
    <xf numFmtId="9" fontId="27" fillId="0" borderId="0" applyFont="0" applyFill="0" applyBorder="0" applyAlignment="0" applyProtection="0">
      <alignment vertical="center"/>
    </xf>
    <xf numFmtId="0" fontId="9" fillId="0" borderId="0">
      <alignment vertical="center"/>
    </xf>
    <xf numFmtId="0" fontId="31" fillId="0" borderId="0"/>
    <xf numFmtId="41" fontId="9" fillId="0" borderId="0" applyFont="0" applyFill="0" applyBorder="0" applyAlignment="0" applyProtection="0">
      <alignment vertical="center"/>
    </xf>
    <xf numFmtId="0" fontId="9" fillId="0" borderId="0">
      <alignment vertical="center"/>
    </xf>
    <xf numFmtId="0" fontId="3" fillId="0" borderId="0"/>
    <xf numFmtId="0" fontId="27" fillId="0" borderId="0">
      <alignment vertical="center"/>
    </xf>
    <xf numFmtId="0" fontId="9" fillId="0" borderId="0"/>
    <xf numFmtId="9" fontId="27" fillId="0" borderId="0" applyFont="0" applyFill="0" applyBorder="0" applyAlignment="0" applyProtection="0">
      <alignment vertical="center"/>
    </xf>
    <xf numFmtId="0" fontId="9" fillId="0" borderId="0">
      <alignment vertical="center"/>
    </xf>
    <xf numFmtId="0" fontId="27" fillId="0" borderId="0"/>
    <xf numFmtId="0" fontId="9" fillId="0" borderId="0">
      <alignment vertical="center"/>
    </xf>
    <xf numFmtId="0" fontId="9" fillId="0" borderId="0">
      <alignment vertical="center"/>
    </xf>
    <xf numFmtId="0" fontId="27" fillId="0" borderId="0"/>
    <xf numFmtId="0" fontId="9" fillId="0" borderId="0">
      <alignment vertical="center"/>
    </xf>
    <xf numFmtId="0" fontId="9" fillId="0" borderId="0">
      <alignment vertical="center"/>
    </xf>
    <xf numFmtId="0" fontId="27" fillId="0" borderId="0"/>
    <xf numFmtId="0" fontId="9" fillId="0" borderId="0"/>
    <xf numFmtId="0" fontId="28" fillId="0" borderId="0" applyNumberFormat="0" applyFill="0" applyBorder="0" applyAlignment="0" applyProtection="0"/>
    <xf numFmtId="0" fontId="32"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33" fillId="4" borderId="0" applyNumberFormat="0" applyBorder="0" applyAlignment="0" applyProtection="0">
      <alignment vertical="center"/>
    </xf>
    <xf numFmtId="0" fontId="29" fillId="4" borderId="0" applyNumberFormat="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58" fillId="0" borderId="0">
      <alignment vertical="center"/>
    </xf>
    <xf numFmtId="0" fontId="9" fillId="0" borderId="0">
      <alignment vertical="center"/>
    </xf>
    <xf numFmtId="0" fontId="2" fillId="0" borderId="0">
      <alignment vertical="center"/>
    </xf>
    <xf numFmtId="0" fontId="1" fillId="0" borderId="0">
      <alignment vertical="center"/>
    </xf>
  </cellStyleXfs>
  <cellXfs count="244">
    <xf numFmtId="0" fontId="0" fillId="0" borderId="0" xfId="0"/>
    <xf numFmtId="0" fontId="13" fillId="0" borderId="0" xfId="12" applyFont="1" applyAlignment="1">
      <alignment vertical="center" wrapText="1"/>
    </xf>
    <xf numFmtId="0" fontId="14" fillId="0" borderId="0" xfId="0" applyFont="1" applyAlignment="1">
      <alignment wrapText="1"/>
    </xf>
    <xf numFmtId="0" fontId="9" fillId="0" borderId="0" xfId="12" applyAlignment="1">
      <alignment vertical="center" wrapText="1"/>
    </xf>
    <xf numFmtId="0" fontId="8" fillId="0" borderId="0" xfId="0" applyFont="1" applyAlignment="1">
      <alignment vertical="center"/>
    </xf>
    <xf numFmtId="0" fontId="15" fillId="0" borderId="0" xfId="0" applyFont="1" applyFill="1" applyAlignment="1">
      <alignment vertical="center"/>
    </xf>
    <xf numFmtId="0" fontId="15" fillId="0" borderId="0" xfId="0" applyFont="1" applyAlignment="1">
      <alignment vertical="center"/>
    </xf>
    <xf numFmtId="178" fontId="15" fillId="0" borderId="0" xfId="0" applyNumberFormat="1" applyFont="1" applyAlignment="1">
      <alignment vertical="center"/>
    </xf>
    <xf numFmtId="0" fontId="15" fillId="0" borderId="0" xfId="0" applyFont="1" applyBorder="1" applyAlignment="1">
      <alignment vertical="center"/>
    </xf>
    <xf numFmtId="0" fontId="15" fillId="0" borderId="1" xfId="0" applyFont="1" applyBorder="1" applyAlignment="1">
      <alignment vertical="center"/>
    </xf>
    <xf numFmtId="0" fontId="11" fillId="3" borderId="1"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4" fillId="3" borderId="1" xfId="20" applyFont="1" applyFill="1" applyBorder="1" applyAlignment="1">
      <alignment horizontal="center" vertical="center" wrapText="1"/>
    </xf>
    <xf numFmtId="0" fontId="24" fillId="3" borderId="1" xfId="20" applyNumberFormat="1" applyFont="1" applyFill="1" applyBorder="1" applyAlignment="1">
      <alignment horizontal="center" vertical="center" wrapText="1"/>
    </xf>
    <xf numFmtId="178" fontId="21" fillId="3"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5" fillId="0" borderId="0" xfId="0" applyFont="1" applyAlignment="1">
      <alignment horizontal="center" vertical="center"/>
    </xf>
    <xf numFmtId="0" fontId="15" fillId="0" borderId="1" xfId="0" applyFont="1" applyBorder="1" applyAlignment="1">
      <alignment horizontal="center" vertical="center"/>
    </xf>
    <xf numFmtId="0" fontId="7" fillId="2" borderId="1" xfId="0" applyFont="1" applyFill="1" applyBorder="1" applyAlignment="1" applyProtection="1">
      <alignment horizontal="center" vertical="center" wrapText="1"/>
    </xf>
    <xf numFmtId="0" fontId="12" fillId="2" borderId="1" xfId="0" applyNumberFormat="1" applyFont="1" applyFill="1" applyBorder="1" applyAlignment="1">
      <alignment horizontal="center" vertical="center"/>
    </xf>
    <xf numFmtId="0" fontId="10" fillId="2" borderId="1" xfId="0" applyFont="1" applyFill="1" applyBorder="1" applyAlignment="1">
      <alignment horizontal="center" vertical="center" wrapText="1"/>
    </xf>
    <xf numFmtId="0" fontId="16" fillId="2" borderId="1" xfId="0" applyFont="1" applyFill="1" applyBorder="1" applyAlignment="1">
      <alignment vertical="center" wrapText="1"/>
    </xf>
    <xf numFmtId="0" fontId="11" fillId="3" borderId="1" xfId="0" applyFont="1" applyFill="1" applyBorder="1" applyAlignment="1">
      <alignment horizontal="center" vertical="center"/>
    </xf>
    <xf numFmtId="0" fontId="37" fillId="0" borderId="0" xfId="0" applyFont="1" applyFill="1" applyAlignment="1">
      <alignment vertical="center"/>
    </xf>
    <xf numFmtId="178" fontId="12" fillId="2" borderId="7" xfId="13" applyNumberFormat="1" applyFont="1" applyFill="1" applyBorder="1" applyAlignment="1">
      <alignment horizontal="center" vertical="center"/>
    </xf>
    <xf numFmtId="0" fontId="12"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178" fontId="12" fillId="2" borderId="1" xfId="0" applyNumberFormat="1" applyFont="1" applyFill="1" applyBorder="1" applyAlignment="1">
      <alignment horizontal="center" vertical="center"/>
    </xf>
    <xf numFmtId="0" fontId="8" fillId="2" borderId="1" xfId="0" applyFont="1" applyFill="1" applyBorder="1" applyAlignment="1">
      <alignment horizontal="center" vertical="center"/>
    </xf>
    <xf numFmtId="0" fontId="14" fillId="2" borderId="1" xfId="0" applyFont="1" applyFill="1" applyBorder="1" applyAlignment="1">
      <alignment vertical="center" wrapText="1"/>
    </xf>
    <xf numFmtId="0" fontId="15" fillId="0" borderId="0" xfId="0" applyFont="1" applyFill="1" applyBorder="1" applyAlignment="1">
      <alignment vertical="center"/>
    </xf>
    <xf numFmtId="0" fontId="37" fillId="0" borderId="0" xfId="0" applyFont="1" applyFill="1" applyBorder="1" applyAlignment="1">
      <alignment vertical="center"/>
    </xf>
    <xf numFmtId="3" fontId="12" fillId="0" borderId="0" xfId="0" applyNumberFormat="1" applyFont="1" applyFill="1" applyBorder="1" applyAlignment="1">
      <alignment horizontal="right" vertical="center"/>
    </xf>
    <xf numFmtId="3" fontId="39" fillId="0" borderId="0" xfId="0" applyNumberFormat="1" applyFont="1" applyFill="1" applyBorder="1" applyAlignment="1">
      <alignment horizontal="right" vertical="center"/>
    </xf>
    <xf numFmtId="178" fontId="26" fillId="0" borderId="1" xfId="0" applyNumberFormat="1" applyFont="1" applyFill="1" applyBorder="1" applyAlignment="1">
      <alignment horizontal="right" vertical="center" wrapText="1"/>
    </xf>
    <xf numFmtId="178" fontId="25" fillId="0" borderId="1" xfId="0" applyNumberFormat="1" applyFont="1" applyFill="1" applyBorder="1" applyAlignment="1">
      <alignment horizontal="right" vertical="center" wrapText="1"/>
    </xf>
    <xf numFmtId="0" fontId="24" fillId="3" borderId="1" xfId="0" applyFont="1" applyFill="1" applyBorder="1" applyAlignment="1">
      <alignment horizontal="center" vertical="center"/>
    </xf>
    <xf numFmtId="0" fontId="8" fillId="5" borderId="1" xfId="0" applyFont="1" applyFill="1" applyBorder="1" applyAlignment="1">
      <alignment horizontal="center" vertical="center"/>
    </xf>
    <xf numFmtId="0" fontId="8" fillId="2" borderId="1" xfId="19" applyFont="1" applyFill="1" applyBorder="1" applyAlignment="1">
      <alignment horizontal="center" vertical="center"/>
    </xf>
    <xf numFmtId="176" fontId="14" fillId="2" borderId="1" xfId="0" applyNumberFormat="1" applyFont="1" applyFill="1" applyBorder="1" applyAlignment="1">
      <alignment horizontal="center" vertical="center"/>
    </xf>
    <xf numFmtId="0" fontId="10" fillId="2" borderId="7" xfId="0" applyFont="1" applyFill="1" applyBorder="1" applyAlignment="1">
      <alignment horizontal="center" vertical="center" wrapText="1"/>
    </xf>
    <xf numFmtId="0" fontId="14" fillId="2" borderId="7" xfId="0" applyFont="1" applyFill="1" applyBorder="1" applyAlignment="1">
      <alignment vertical="center" wrapText="1"/>
    </xf>
    <xf numFmtId="0" fontId="21" fillId="3" borderId="1" xfId="0" applyFont="1" applyFill="1" applyBorder="1" applyAlignment="1">
      <alignment horizontal="center" vertical="center"/>
    </xf>
    <xf numFmtId="0" fontId="41" fillId="2" borderId="1" xfId="0" applyFont="1" applyFill="1" applyBorder="1" applyAlignment="1">
      <alignment vertical="center" wrapText="1"/>
    </xf>
    <xf numFmtId="0" fontId="16" fillId="2" borderId="1" xfId="0" applyFont="1" applyFill="1" applyBorder="1" applyAlignment="1">
      <alignment vertical="center"/>
    </xf>
    <xf numFmtId="0" fontId="16" fillId="0" borderId="1" xfId="0" applyFont="1" applyBorder="1" applyAlignment="1">
      <alignment vertical="center"/>
    </xf>
    <xf numFmtId="178" fontId="12" fillId="2" borderId="7" xfId="0" applyNumberFormat="1" applyFont="1" applyFill="1" applyBorder="1" applyAlignment="1">
      <alignment horizontal="center" vertical="center"/>
    </xf>
    <xf numFmtId="0" fontId="16" fillId="2" borderId="1" xfId="0" applyFont="1" applyFill="1" applyBorder="1" applyAlignment="1">
      <alignment horizontal="left" vertical="center" wrapText="1"/>
    </xf>
    <xf numFmtId="0" fontId="5" fillId="0" borderId="2" xfId="0" applyFont="1" applyFill="1" applyBorder="1" applyAlignment="1">
      <alignment horizontal="center" vertical="center"/>
    </xf>
    <xf numFmtId="179" fontId="43" fillId="0" borderId="19" xfId="0" applyNumberFormat="1" applyFont="1" applyFill="1" applyBorder="1" applyAlignment="1">
      <alignment vertical="center"/>
    </xf>
    <xf numFmtId="0" fontId="5" fillId="0" borderId="9" xfId="0" applyFont="1" applyFill="1" applyBorder="1" applyAlignment="1">
      <alignment horizontal="center" vertical="center"/>
    </xf>
    <xf numFmtId="179" fontId="45" fillId="0" borderId="22" xfId="0" applyNumberFormat="1" applyFont="1" applyFill="1" applyBorder="1" applyAlignment="1">
      <alignment vertical="center"/>
    </xf>
    <xf numFmtId="0" fontId="16" fillId="2" borderId="1" xfId="0" applyFont="1" applyFill="1" applyBorder="1" applyAlignment="1">
      <alignment horizontal="center" vertical="center"/>
    </xf>
    <xf numFmtId="0" fontId="21" fillId="6" borderId="4" xfId="0" applyFont="1" applyFill="1" applyBorder="1" applyAlignment="1">
      <alignment horizontal="center" vertical="center"/>
    </xf>
    <xf numFmtId="0" fontId="14" fillId="2" borderId="1" xfId="0" applyFont="1" applyFill="1" applyBorder="1" applyAlignment="1">
      <alignment horizontal="center" vertical="center"/>
    </xf>
    <xf numFmtId="0" fontId="48" fillId="0" borderId="4" xfId="0" applyFont="1" applyFill="1" applyBorder="1" applyAlignment="1">
      <alignment horizontal="center" vertical="center"/>
    </xf>
    <xf numFmtId="0" fontId="49" fillId="0" borderId="1" xfId="0" applyFont="1" applyBorder="1" applyAlignment="1">
      <alignment horizontal="center" vertical="center"/>
    </xf>
    <xf numFmtId="0" fontId="23" fillId="2" borderId="4"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12" fillId="2" borderId="7" xfId="0" applyFont="1" applyFill="1" applyBorder="1" applyAlignment="1">
      <alignment horizontal="center" vertical="center"/>
    </xf>
    <xf numFmtId="0" fontId="8" fillId="0" borderId="0" xfId="0" applyFont="1" applyFill="1" applyAlignment="1">
      <alignment vertical="center"/>
    </xf>
    <xf numFmtId="3" fontId="10" fillId="2" borderId="1" xfId="0" applyNumberFormat="1" applyFont="1" applyFill="1" applyBorder="1" applyAlignment="1">
      <alignment horizontal="right" vertical="center"/>
    </xf>
    <xf numFmtId="3" fontId="10" fillId="2" borderId="1" xfId="0" applyNumberFormat="1" applyFont="1" applyFill="1" applyBorder="1" applyAlignment="1">
      <alignment horizontal="center" vertical="center"/>
    </xf>
    <xf numFmtId="0" fontId="34" fillId="2" borderId="1" xfId="0" applyFont="1" applyFill="1" applyBorder="1" applyAlignment="1">
      <alignment vertical="center" wrapText="1"/>
    </xf>
    <xf numFmtId="3" fontId="5" fillId="2" borderId="1" xfId="0" applyNumberFormat="1" applyFont="1" applyFill="1" applyBorder="1" applyAlignment="1">
      <alignment horizontal="right" vertical="center"/>
    </xf>
    <xf numFmtId="0" fontId="7" fillId="2" borderId="4" xfId="0" applyFont="1" applyFill="1" applyBorder="1" applyAlignment="1">
      <alignment horizontal="center" vertical="center"/>
    </xf>
    <xf numFmtId="177" fontId="5" fillId="2" borderId="1" xfId="0" applyNumberFormat="1" applyFont="1" applyFill="1" applyBorder="1" applyAlignment="1">
      <alignment horizontal="center" vertical="center"/>
    </xf>
    <xf numFmtId="0" fontId="39" fillId="2" borderId="1" xfId="0" applyNumberFormat="1" applyFont="1" applyFill="1" applyBorder="1" applyAlignment="1">
      <alignment horizontal="center" vertical="center"/>
    </xf>
    <xf numFmtId="0" fontId="15" fillId="2" borderId="7" xfId="0" applyFont="1" applyFill="1" applyBorder="1" applyAlignment="1">
      <alignment horizontal="center" vertical="center"/>
    </xf>
    <xf numFmtId="3" fontId="6" fillId="2" borderId="1" xfId="0" applyNumberFormat="1" applyFont="1" applyFill="1" applyBorder="1" applyAlignment="1">
      <alignment horizontal="center" vertical="center" wrapText="1"/>
    </xf>
    <xf numFmtId="0" fontId="15" fillId="7" borderId="0" xfId="0" applyFont="1" applyFill="1" applyAlignment="1">
      <alignment vertical="center"/>
    </xf>
    <xf numFmtId="3" fontId="12" fillId="7" borderId="0" xfId="0" applyNumberFormat="1" applyFont="1" applyFill="1" applyBorder="1" applyAlignment="1">
      <alignment horizontal="right" vertical="center"/>
    </xf>
    <xf numFmtId="0" fontId="15" fillId="7" borderId="0" xfId="0" applyFont="1" applyFill="1" applyBorder="1" applyAlignment="1">
      <alignment vertical="center"/>
    </xf>
    <xf numFmtId="0" fontId="15" fillId="0" borderId="1" xfId="0" applyFont="1" applyFill="1" applyBorder="1" applyAlignment="1">
      <alignment horizontal="center" vertical="center"/>
    </xf>
    <xf numFmtId="0" fontId="15" fillId="0" borderId="0" xfId="0" applyFont="1" applyFill="1" applyAlignment="1">
      <alignment horizontal="center" vertical="center"/>
    </xf>
    <xf numFmtId="0" fontId="15" fillId="0" borderId="1" xfId="0" applyFont="1" applyFill="1" applyBorder="1" applyAlignment="1">
      <alignment vertical="center"/>
    </xf>
    <xf numFmtId="0" fontId="16" fillId="0" borderId="1" xfId="0" applyFont="1" applyFill="1" applyBorder="1" applyAlignment="1">
      <alignment vertical="center"/>
    </xf>
    <xf numFmtId="0" fontId="15"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3" fontId="51" fillId="2" borderId="1" xfId="0" applyNumberFormat="1" applyFont="1" applyFill="1" applyBorder="1" applyAlignment="1">
      <alignment horizontal="right" vertical="center" wrapText="1"/>
    </xf>
    <xf numFmtId="0" fontId="52" fillId="0" borderId="0" xfId="0" applyFont="1" applyAlignment="1">
      <alignment horizontal="justify" vertical="center"/>
    </xf>
    <xf numFmtId="178" fontId="12" fillId="2" borderId="7" xfId="0" applyNumberFormat="1" applyFont="1" applyFill="1" applyBorder="1" applyAlignment="1">
      <alignment horizontal="center" vertical="center"/>
    </xf>
    <xf numFmtId="0" fontId="54" fillId="2" borderId="1" xfId="0" applyFont="1" applyFill="1" applyBorder="1" applyAlignment="1">
      <alignment vertical="center" wrapText="1"/>
    </xf>
    <xf numFmtId="0" fontId="55" fillId="0" borderId="1" xfId="0" applyFont="1" applyBorder="1" applyAlignment="1">
      <alignment vertical="center" wrapText="1"/>
    </xf>
    <xf numFmtId="0" fontId="55" fillId="0" borderId="1" xfId="0" applyFont="1" applyBorder="1" applyAlignment="1">
      <alignment horizontal="left" vertical="center" wrapText="1"/>
    </xf>
    <xf numFmtId="0" fontId="54" fillId="2" borderId="1" xfId="0" applyFont="1" applyFill="1" applyBorder="1" applyAlignment="1">
      <alignment horizontal="left" vertical="center" wrapText="1"/>
    </xf>
    <xf numFmtId="0" fontId="6" fillId="2" borderId="4" xfId="0" applyFont="1" applyFill="1" applyBorder="1" applyAlignment="1">
      <alignment vertical="center" wrapText="1"/>
    </xf>
    <xf numFmtId="0" fontId="43" fillId="0" borderId="19" xfId="0" applyFont="1" applyFill="1" applyBorder="1" applyAlignment="1">
      <alignment horizontal="center" vertical="center" wrapText="1"/>
    </xf>
    <xf numFmtId="176" fontId="22" fillId="0" borderId="1" xfId="0" applyNumberFormat="1" applyFont="1" applyFill="1" applyBorder="1" applyAlignment="1">
      <alignment vertical="center"/>
    </xf>
    <xf numFmtId="176" fontId="22" fillId="0" borderId="7" xfId="0" applyNumberFormat="1" applyFont="1" applyFill="1" applyBorder="1" applyAlignment="1">
      <alignment vertical="center"/>
    </xf>
    <xf numFmtId="0" fontId="12" fillId="0" borderId="1" xfId="0" applyFont="1" applyFill="1" applyBorder="1" applyAlignment="1">
      <alignment horizontal="center" vertical="center"/>
    </xf>
    <xf numFmtId="0" fontId="12" fillId="0" borderId="1" xfId="13" applyNumberFormat="1" applyFont="1" applyFill="1" applyBorder="1" applyAlignment="1">
      <alignment horizontal="center" vertical="center"/>
    </xf>
    <xf numFmtId="0" fontId="12" fillId="0" borderId="1" xfId="0" applyNumberFormat="1" applyFont="1" applyFill="1" applyBorder="1" applyAlignment="1">
      <alignment horizontal="center" vertical="center"/>
    </xf>
    <xf numFmtId="0" fontId="12" fillId="0" borderId="7" xfId="0" applyNumberFormat="1" applyFont="1" applyFill="1" applyBorder="1" applyAlignment="1">
      <alignment horizontal="center" vertical="center"/>
    </xf>
    <xf numFmtId="182" fontId="44" fillId="0" borderId="15" xfId="0" applyNumberFormat="1" applyFont="1" applyFill="1" applyBorder="1" applyAlignment="1">
      <alignment horizontal="center" vertical="center"/>
    </xf>
    <xf numFmtId="179" fontId="5" fillId="0" borderId="15" xfId="0" applyNumberFormat="1" applyFont="1" applyFill="1" applyBorder="1" applyAlignment="1">
      <alignment horizontal="center" vertical="center"/>
    </xf>
    <xf numFmtId="179" fontId="5" fillId="0" borderId="25" xfId="0" applyNumberFormat="1" applyFont="1" applyFill="1" applyBorder="1" applyAlignment="1">
      <alignment horizontal="center" vertical="center"/>
    </xf>
    <xf numFmtId="182" fontId="44" fillId="0" borderId="23" xfId="0" applyNumberFormat="1" applyFont="1" applyFill="1" applyBorder="1" applyAlignment="1">
      <alignment horizontal="center" vertical="center"/>
    </xf>
    <xf numFmtId="179" fontId="5" fillId="0" borderId="23" xfId="0" applyNumberFormat="1" applyFont="1" applyFill="1" applyBorder="1" applyAlignment="1">
      <alignment horizontal="center" vertical="center"/>
    </xf>
    <xf numFmtId="179" fontId="5" fillId="0" borderId="24" xfId="0" applyNumberFormat="1" applyFont="1" applyFill="1" applyBorder="1" applyAlignment="1">
      <alignment horizontal="center" vertical="center"/>
    </xf>
    <xf numFmtId="0" fontId="20" fillId="3" borderId="1" xfId="0" applyFont="1" applyFill="1" applyBorder="1" applyAlignment="1">
      <alignment horizontal="center" vertical="center"/>
    </xf>
    <xf numFmtId="0" fontId="0" fillId="0" borderId="0" xfId="0" applyBorder="1"/>
    <xf numFmtId="0" fontId="21" fillId="0" borderId="0" xfId="0" applyFont="1" applyFill="1" applyBorder="1" applyAlignment="1">
      <alignment horizontal="center" vertical="center"/>
    </xf>
    <xf numFmtId="0" fontId="43" fillId="0" borderId="4"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43" fillId="0" borderId="20" xfId="0" applyFont="1" applyFill="1" applyBorder="1" applyAlignment="1">
      <alignment horizontal="center" vertical="center" wrapText="1"/>
    </xf>
    <xf numFmtId="0" fontId="43" fillId="0" borderId="26" xfId="0" applyFont="1" applyFill="1" applyBorder="1" applyAlignment="1">
      <alignment horizontal="center" vertical="center" wrapText="1"/>
    </xf>
    <xf numFmtId="0" fontId="43" fillId="0" borderId="1" xfId="0" applyFont="1" applyFill="1" applyBorder="1" applyAlignment="1">
      <alignment horizontal="center" vertical="center"/>
    </xf>
    <xf numFmtId="0" fontId="43" fillId="0" borderId="2" xfId="0" applyFont="1" applyFill="1" applyBorder="1" applyAlignment="1">
      <alignment horizontal="center" vertical="center"/>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7" fillId="2" borderId="7" xfId="0" applyFont="1" applyFill="1" applyBorder="1" applyAlignment="1" applyProtection="1">
      <alignment horizontal="center" vertical="center" wrapText="1"/>
    </xf>
    <xf numFmtId="0" fontId="14" fillId="2" borderId="7" xfId="0" applyFont="1" applyFill="1" applyBorder="1" applyAlignment="1">
      <alignment horizontal="center" vertical="center"/>
    </xf>
    <xf numFmtId="0" fontId="8" fillId="2" borderId="6" xfId="0" applyFont="1" applyFill="1" applyBorder="1" applyAlignment="1">
      <alignment horizontal="center" vertical="center"/>
    </xf>
    <xf numFmtId="0" fontId="16" fillId="2" borderId="6" xfId="0" applyFont="1" applyFill="1" applyBorder="1" applyAlignment="1">
      <alignment horizontal="center" vertical="center"/>
    </xf>
    <xf numFmtId="3" fontId="10" fillId="2" borderId="6" xfId="0" applyNumberFormat="1" applyFont="1" applyFill="1" applyBorder="1" applyAlignment="1">
      <alignment horizontal="right" vertical="center"/>
    </xf>
    <xf numFmtId="3" fontId="10" fillId="2" borderId="6" xfId="0" applyNumberFormat="1" applyFont="1" applyFill="1" applyBorder="1" applyAlignment="1">
      <alignment horizontal="center" vertical="center"/>
    </xf>
    <xf numFmtId="176" fontId="22" fillId="0" borderId="6" xfId="0" applyNumberFormat="1" applyFont="1" applyFill="1" applyBorder="1" applyAlignment="1">
      <alignment vertical="center"/>
    </xf>
    <xf numFmtId="0" fontId="16" fillId="2" borderId="6" xfId="0" applyFont="1" applyFill="1" applyBorder="1" applyAlignment="1">
      <alignment vertical="center" wrapText="1"/>
    </xf>
    <xf numFmtId="0" fontId="62" fillId="0" borderId="6" xfId="37" applyFont="1" applyBorder="1">
      <alignment vertical="center"/>
    </xf>
    <xf numFmtId="0" fontId="63" fillId="0" borderId="6" xfId="37" applyFont="1" applyBorder="1" applyAlignment="1">
      <alignment horizontal="center" vertical="center" wrapText="1"/>
    </xf>
    <xf numFmtId="0" fontId="63" fillId="0" borderId="1" xfId="37" applyFont="1" applyBorder="1" applyAlignment="1">
      <alignment vertical="center" wrapText="1"/>
    </xf>
    <xf numFmtId="0" fontId="5" fillId="0" borderId="6" xfId="37" applyFont="1" applyBorder="1" applyAlignment="1">
      <alignment horizontal="center" vertical="center"/>
    </xf>
    <xf numFmtId="0" fontId="62" fillId="0" borderId="1" xfId="37" applyFont="1" applyBorder="1">
      <alignment vertical="center"/>
    </xf>
    <xf numFmtId="0" fontId="5" fillId="0" borderId="1" xfId="37" applyFont="1" applyBorder="1" applyAlignment="1">
      <alignment horizontal="center" vertical="center"/>
    </xf>
    <xf numFmtId="0" fontId="63" fillId="0" borderId="1" xfId="37" applyFont="1" applyBorder="1" applyAlignment="1">
      <alignment horizontal="center" vertical="center" wrapText="1"/>
    </xf>
    <xf numFmtId="49" fontId="5" fillId="7" borderId="1" xfId="37" applyNumberFormat="1" applyFont="1" applyFill="1" applyBorder="1" applyAlignment="1">
      <alignment vertical="center" wrapText="1"/>
    </xf>
    <xf numFmtId="0" fontId="15" fillId="0" borderId="8" xfId="0" applyFont="1" applyFill="1" applyBorder="1" applyAlignment="1">
      <alignment horizontal="center" vertical="center" wrapText="1"/>
    </xf>
    <xf numFmtId="0" fontId="37" fillId="0" borderId="1" xfId="0" applyFont="1" applyFill="1" applyBorder="1" applyAlignment="1">
      <alignment vertical="center"/>
    </xf>
    <xf numFmtId="3" fontId="12" fillId="0" borderId="1" xfId="0" applyNumberFormat="1" applyFont="1" applyFill="1" applyBorder="1" applyAlignment="1">
      <alignment horizontal="right" vertical="center"/>
    </xf>
    <xf numFmtId="0" fontId="41" fillId="2" borderId="7" xfId="0" applyFont="1" applyFill="1" applyBorder="1" applyAlignment="1">
      <alignment vertical="center" wrapText="1"/>
    </xf>
    <xf numFmtId="0" fontId="16" fillId="2" borderId="4" xfId="0" applyFont="1" applyFill="1" applyBorder="1" applyAlignment="1">
      <alignment horizontal="center" vertical="center"/>
    </xf>
    <xf numFmtId="0" fontId="12" fillId="2" borderId="1" xfId="0" applyFont="1" applyFill="1" applyBorder="1" applyAlignment="1">
      <alignment horizontal="center" vertical="center" wrapText="1"/>
    </xf>
    <xf numFmtId="0" fontId="1" fillId="0" borderId="0" xfId="39">
      <alignment vertical="center"/>
    </xf>
    <xf numFmtId="0" fontId="61" fillId="8" borderId="34" xfId="37" applyFont="1" applyFill="1" applyBorder="1" applyAlignment="1">
      <alignment horizontal="center" vertical="center"/>
    </xf>
    <xf numFmtId="0" fontId="61" fillId="8" borderId="35" xfId="37" applyFont="1" applyFill="1" applyBorder="1" applyAlignment="1">
      <alignment horizontal="center" vertical="center"/>
    </xf>
    <xf numFmtId="178" fontId="25" fillId="3" borderId="1" xfId="0" applyNumberFormat="1" applyFont="1" applyFill="1" applyBorder="1" applyAlignment="1">
      <alignment horizontal="right" vertical="center" wrapText="1"/>
    </xf>
    <xf numFmtId="0" fontId="39" fillId="0" borderId="6" xfId="0" applyFont="1" applyFill="1" applyBorder="1" applyAlignment="1">
      <alignment vertical="center"/>
    </xf>
    <xf numFmtId="0" fontId="39" fillId="0" borderId="1" xfId="0" applyFont="1" applyFill="1" applyBorder="1" applyAlignment="1">
      <alignment vertical="center"/>
    </xf>
    <xf numFmtId="0" fontId="12" fillId="2" borderId="7" xfId="0" applyFont="1" applyFill="1" applyBorder="1" applyAlignment="1">
      <alignment horizontal="left" vertical="center" wrapText="1"/>
    </xf>
    <xf numFmtId="0" fontId="12" fillId="2" borderId="8" xfId="0" applyFont="1" applyFill="1" applyBorder="1" applyAlignment="1">
      <alignment horizontal="left" vertical="center"/>
    </xf>
    <xf numFmtId="0" fontId="12" fillId="2" borderId="6" xfId="0" applyFont="1" applyFill="1" applyBorder="1" applyAlignment="1">
      <alignment horizontal="left" vertical="center"/>
    </xf>
    <xf numFmtId="0" fontId="7" fillId="2" borderId="7" xfId="19" applyFont="1" applyFill="1" applyBorder="1" applyAlignment="1">
      <alignment horizontal="center" vertical="center"/>
    </xf>
    <xf numFmtId="0" fontId="7" fillId="2" borderId="8" xfId="19" applyFont="1" applyFill="1" applyBorder="1" applyAlignment="1">
      <alignment horizontal="center" vertical="center"/>
    </xf>
    <xf numFmtId="0" fontId="12" fillId="0" borderId="7" xfId="0" applyFont="1" applyFill="1" applyBorder="1" applyAlignment="1">
      <alignment horizontal="center" vertical="center"/>
    </xf>
    <xf numFmtId="0" fontId="12" fillId="0" borderId="8" xfId="0" applyFont="1" applyFill="1" applyBorder="1" applyAlignment="1">
      <alignment horizontal="center" vertical="center"/>
    </xf>
    <xf numFmtId="0" fontId="12" fillId="0" borderId="6" xfId="0" applyFont="1" applyFill="1" applyBorder="1" applyAlignment="1">
      <alignment horizontal="center" vertical="center"/>
    </xf>
    <xf numFmtId="0" fontId="39" fillId="0" borderId="7" xfId="0" applyFont="1" applyFill="1" applyBorder="1" applyAlignment="1">
      <alignment horizontal="center" vertical="center"/>
    </xf>
    <xf numFmtId="0" fontId="39" fillId="0" borderId="8" xfId="0" applyFont="1" applyFill="1" applyBorder="1" applyAlignment="1">
      <alignment horizontal="center" vertical="center"/>
    </xf>
    <xf numFmtId="0" fontId="12" fillId="2" borderId="7" xfId="0" applyFont="1" applyFill="1" applyBorder="1" applyAlignment="1">
      <alignment horizontal="center" vertical="center"/>
    </xf>
    <xf numFmtId="0" fontId="12" fillId="2" borderId="8" xfId="0" applyFont="1" applyFill="1" applyBorder="1" applyAlignment="1">
      <alignment horizontal="center" vertical="center"/>
    </xf>
    <xf numFmtId="0" fontId="12" fillId="2" borderId="6" xfId="0" applyFont="1" applyFill="1" applyBorder="1" applyAlignment="1">
      <alignment horizontal="center" vertical="center"/>
    </xf>
    <xf numFmtId="178" fontId="39" fillId="2" borderId="1" xfId="0" applyNumberFormat="1" applyFont="1" applyFill="1" applyBorder="1" applyAlignment="1">
      <alignment horizontal="center" vertical="center"/>
    </xf>
    <xf numFmtId="0" fontId="24" fillId="3" borderId="1" xfId="0" applyFont="1" applyFill="1" applyBorder="1" applyAlignment="1">
      <alignment horizontal="center" vertical="center"/>
    </xf>
    <xf numFmtId="0" fontId="16" fillId="2" borderId="1" xfId="0" applyFont="1" applyFill="1" applyBorder="1" applyAlignment="1">
      <alignment horizontal="left" vertical="center" wrapText="1"/>
    </xf>
    <xf numFmtId="178" fontId="12" fillId="2" borderId="7" xfId="0" applyNumberFormat="1" applyFont="1" applyFill="1" applyBorder="1" applyAlignment="1">
      <alignment horizontal="center" vertical="center"/>
    </xf>
    <xf numFmtId="178" fontId="12" fillId="2" borderId="8" xfId="0" applyNumberFormat="1" applyFont="1" applyFill="1" applyBorder="1" applyAlignment="1">
      <alignment horizontal="center" vertical="center"/>
    </xf>
    <xf numFmtId="178" fontId="12" fillId="2" borderId="6" xfId="0" applyNumberFormat="1" applyFont="1" applyFill="1" applyBorder="1" applyAlignment="1">
      <alignment horizontal="center" vertical="center"/>
    </xf>
    <xf numFmtId="0" fontId="35" fillId="2" borderId="1" xfId="0" applyFont="1" applyFill="1" applyBorder="1" applyAlignment="1">
      <alignment horizontal="left" vertical="center" wrapText="1"/>
    </xf>
    <xf numFmtId="0" fontId="19" fillId="0" borderId="2" xfId="0" applyFont="1" applyBorder="1" applyAlignment="1">
      <alignment horizontal="center" vertical="center"/>
    </xf>
    <xf numFmtId="0" fontId="19" fillId="0" borderId="4" xfId="0" applyFont="1" applyBorder="1" applyAlignment="1">
      <alignment horizontal="center" vertical="center"/>
    </xf>
    <xf numFmtId="0" fontId="25" fillId="0" borderId="1" xfId="0" applyFont="1" applyBorder="1" applyAlignment="1">
      <alignment vertical="center"/>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8"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xf>
    <xf numFmtId="0" fontId="15" fillId="2" borderId="12" xfId="0" applyFont="1" applyFill="1" applyBorder="1" applyAlignment="1">
      <alignment horizontal="center" vertical="center"/>
    </xf>
    <xf numFmtId="0" fontId="15" fillId="2" borderId="13" xfId="0" applyFont="1" applyFill="1" applyBorder="1" applyAlignment="1">
      <alignment horizontal="center" vertical="center"/>
    </xf>
    <xf numFmtId="0" fontId="15" fillId="2" borderId="5" xfId="0" applyFont="1" applyFill="1" applyBorder="1" applyAlignment="1">
      <alignment horizontal="center" vertical="center"/>
    </xf>
    <xf numFmtId="0" fontId="15" fillId="2" borderId="11" xfId="0" applyFont="1" applyFill="1" applyBorder="1" applyAlignment="1">
      <alignment horizontal="center" vertical="center"/>
    </xf>
    <xf numFmtId="0" fontId="4" fillId="2" borderId="9"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9" fillId="0" borderId="2" xfId="0" applyFont="1" applyFill="1" applyBorder="1" applyAlignment="1">
      <alignment horizontal="center" vertical="center"/>
    </xf>
    <xf numFmtId="0" fontId="19" fillId="0" borderId="4" xfId="0" applyFont="1" applyFill="1" applyBorder="1" applyAlignment="1">
      <alignment horizontal="center" vertical="center"/>
    </xf>
    <xf numFmtId="0" fontId="7" fillId="2" borderId="2"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4" fillId="2" borderId="2"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50" fillId="3" borderId="2" xfId="0" applyFont="1" applyFill="1" applyBorder="1" applyAlignment="1">
      <alignment horizontal="center" vertical="center"/>
    </xf>
    <xf numFmtId="0" fontId="50" fillId="3" borderId="4" xfId="0" applyFont="1" applyFill="1" applyBorder="1" applyAlignment="1">
      <alignment horizontal="center" vertical="center"/>
    </xf>
    <xf numFmtId="0" fontId="15" fillId="2" borderId="10"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6" fillId="0" borderId="0" xfId="0" applyFont="1" applyAlignment="1">
      <alignment horizontal="left" vertical="center" wrapText="1"/>
    </xf>
    <xf numFmtId="0" fontId="17" fillId="0" borderId="0" xfId="0" applyFont="1" applyAlignment="1">
      <alignment horizontal="left" vertical="center" wrapText="1"/>
    </xf>
    <xf numFmtId="0" fontId="18" fillId="0" borderId="0" xfId="0" applyFont="1" applyAlignment="1">
      <alignment horizontal="left" vertical="center"/>
    </xf>
    <xf numFmtId="0" fontId="20" fillId="6" borderId="2" xfId="0" applyFont="1" applyFill="1" applyBorder="1" applyAlignment="1">
      <alignment horizontal="center" vertical="center"/>
    </xf>
    <xf numFmtId="0" fontId="20" fillId="6" borderId="4" xfId="0" applyFont="1" applyFill="1" applyBorder="1" applyAlignment="1">
      <alignment horizontal="center" vertical="center"/>
    </xf>
    <xf numFmtId="0" fontId="20" fillId="3" borderId="1" xfId="0" applyFont="1" applyFill="1" applyBorder="1" applyAlignment="1">
      <alignment vertical="center"/>
    </xf>
    <xf numFmtId="0" fontId="16" fillId="0" borderId="0" xfId="0" applyFont="1" applyFill="1" applyAlignment="1">
      <alignment horizontal="left" vertical="center" wrapText="1"/>
    </xf>
    <xf numFmtId="0" fontId="23" fillId="2" borderId="2" xfId="0" applyFont="1" applyFill="1" applyBorder="1" applyAlignment="1" applyProtection="1">
      <alignment horizontal="center" vertical="center" wrapText="1"/>
    </xf>
    <xf numFmtId="0" fontId="23" fillId="2" borderId="3" xfId="0"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15" fillId="2" borderId="2" xfId="0" applyFont="1" applyFill="1" applyBorder="1" applyAlignment="1">
      <alignment horizontal="center" vertical="center" wrapText="1"/>
    </xf>
    <xf numFmtId="0" fontId="15" fillId="2" borderId="3" xfId="0" applyFont="1" applyFill="1" applyBorder="1" applyAlignment="1">
      <alignment horizontal="center" vertical="center"/>
    </xf>
    <xf numFmtId="0" fontId="15" fillId="2" borderId="1" xfId="0" applyFont="1" applyFill="1" applyBorder="1" applyAlignment="1">
      <alignment horizontal="center" vertical="center" wrapText="1"/>
    </xf>
    <xf numFmtId="0" fontId="15" fillId="2" borderId="1"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7" xfId="0" applyFont="1" applyFill="1" applyBorder="1" applyAlignment="1">
      <alignment horizontal="center" vertical="center"/>
    </xf>
    <xf numFmtId="179" fontId="43" fillId="0" borderId="1" xfId="0" applyNumberFormat="1" applyFont="1" applyFill="1" applyBorder="1" applyAlignment="1">
      <alignment horizontal="center" vertical="center"/>
    </xf>
    <xf numFmtId="179" fontId="43" fillId="0" borderId="23" xfId="0" applyNumberFormat="1" applyFont="1" applyFill="1" applyBorder="1" applyAlignment="1">
      <alignment horizontal="center" vertical="center"/>
    </xf>
    <xf numFmtId="0" fontId="43" fillId="0" borderId="14" xfId="0" applyFont="1" applyFill="1" applyBorder="1" applyAlignment="1">
      <alignment horizontal="center" vertical="center"/>
    </xf>
    <xf numFmtId="0" fontId="43" fillId="0" borderId="19" xfId="0" applyFont="1" applyFill="1" applyBorder="1" applyAlignment="1">
      <alignment horizontal="center" vertical="center"/>
    </xf>
    <xf numFmtId="0" fontId="43" fillId="0" borderId="15" xfId="0" applyFont="1" applyFill="1" applyBorder="1" applyAlignment="1">
      <alignment horizontal="center" vertical="center"/>
    </xf>
    <xf numFmtId="0" fontId="43" fillId="0" borderId="16" xfId="0" applyFont="1" applyFill="1" applyBorder="1" applyAlignment="1">
      <alignment horizontal="center" vertical="center"/>
    </xf>
    <xf numFmtId="0" fontId="43" fillId="0" borderId="14" xfId="0" applyFont="1" applyFill="1" applyBorder="1" applyAlignment="1">
      <alignment horizontal="center" vertical="center" wrapText="1"/>
    </xf>
    <xf numFmtId="0" fontId="43" fillId="0" borderId="15" xfId="0" applyFont="1" applyFill="1" applyBorder="1" applyAlignment="1">
      <alignment horizontal="center" vertical="center" wrapText="1"/>
    </xf>
    <xf numFmtId="0" fontId="53" fillId="0" borderId="0" xfId="0" applyFont="1" applyAlignment="1">
      <alignment horizontal="left" vertical="center"/>
    </xf>
    <xf numFmtId="0" fontId="53" fillId="0" borderId="0" xfId="0" applyFont="1" applyBorder="1" applyAlignment="1">
      <alignment horizontal="left"/>
    </xf>
    <xf numFmtId="0" fontId="57" fillId="3" borderId="30" xfId="0" applyFont="1" applyFill="1" applyBorder="1" applyAlignment="1">
      <alignment horizontal="center" vertical="center"/>
    </xf>
    <xf numFmtId="0" fontId="57" fillId="3" borderId="31" xfId="0" applyFont="1" applyFill="1" applyBorder="1" applyAlignment="1">
      <alignment horizontal="center" vertical="center"/>
    </xf>
    <xf numFmtId="0" fontId="57" fillId="3" borderId="32" xfId="0" applyFont="1" applyFill="1" applyBorder="1" applyAlignment="1">
      <alignment horizontal="center" vertical="center"/>
    </xf>
    <xf numFmtId="0" fontId="10" fillId="0" borderId="27" xfId="0" applyFont="1" applyBorder="1" applyAlignment="1">
      <alignment horizontal="center" vertical="center" wrapText="1"/>
    </xf>
    <xf numFmtId="0" fontId="10" fillId="0" borderId="28" xfId="0" applyFont="1" applyBorder="1" applyAlignment="1">
      <alignment horizontal="center" vertical="center"/>
    </xf>
    <xf numFmtId="0" fontId="10" fillId="0" borderId="29" xfId="0" applyFont="1" applyBorder="1" applyAlignment="1">
      <alignment horizontal="center" vertical="center"/>
    </xf>
    <xf numFmtId="0" fontId="4" fillId="0"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5" fillId="0" borderId="22" xfId="0" applyFont="1" applyFill="1" applyBorder="1" applyAlignment="1">
      <alignment horizontal="center" vertical="center"/>
    </xf>
    <xf numFmtId="0" fontId="5" fillId="0" borderId="23" xfId="0" applyFont="1" applyFill="1" applyBorder="1" applyAlignment="1">
      <alignment horizontal="center" vertical="center"/>
    </xf>
    <xf numFmtId="181" fontId="5" fillId="0" borderId="23" xfId="0" applyNumberFormat="1" applyFont="1" applyFill="1" applyBorder="1" applyAlignment="1">
      <alignment horizontal="center" vertical="center"/>
    </xf>
    <xf numFmtId="0" fontId="43" fillId="0" borderId="18" xfId="0" applyFont="1" applyFill="1" applyBorder="1" applyAlignment="1">
      <alignment horizontal="center" vertical="center" wrapText="1"/>
    </xf>
    <xf numFmtId="0" fontId="43" fillId="0" borderId="17" xfId="0" applyFont="1" applyFill="1" applyBorder="1" applyAlignment="1">
      <alignment horizontal="center" vertical="center" wrapText="1"/>
    </xf>
    <xf numFmtId="180" fontId="44" fillId="0" borderId="4" xfId="0" applyNumberFormat="1" applyFont="1" applyFill="1" applyBorder="1" applyAlignment="1">
      <alignment horizontal="center" vertical="center"/>
    </xf>
    <xf numFmtId="180" fontId="44" fillId="0" borderId="10" xfId="0" applyNumberFormat="1" applyFont="1" applyFill="1" applyBorder="1" applyAlignment="1">
      <alignment horizontal="center" vertical="center"/>
    </xf>
    <xf numFmtId="179" fontId="5" fillId="0" borderId="1" xfId="0" applyNumberFormat="1" applyFont="1" applyFill="1" applyBorder="1" applyAlignment="1">
      <alignment horizontal="center" vertical="center"/>
    </xf>
    <xf numFmtId="179" fontId="5" fillId="0" borderId="7" xfId="0" applyNumberFormat="1" applyFont="1" applyFill="1" applyBorder="1" applyAlignment="1">
      <alignment horizontal="center" vertical="center"/>
    </xf>
    <xf numFmtId="179" fontId="5" fillId="0" borderId="20" xfId="0" applyNumberFormat="1" applyFont="1" applyFill="1" applyBorder="1" applyAlignment="1">
      <alignment horizontal="center" vertical="center"/>
    </xf>
    <xf numFmtId="179" fontId="5" fillId="0" borderId="24" xfId="0" applyNumberFormat="1" applyFont="1" applyFill="1" applyBorder="1" applyAlignment="1">
      <alignment horizontal="center" vertical="center"/>
    </xf>
    <xf numFmtId="0" fontId="5" fillId="0" borderId="14" xfId="0" applyFont="1" applyFill="1" applyBorder="1" applyAlignment="1">
      <alignment horizontal="center" vertical="center"/>
    </xf>
    <xf numFmtId="0" fontId="5" fillId="0" borderId="15" xfId="0" applyFont="1" applyFill="1" applyBorder="1" applyAlignment="1">
      <alignment horizontal="center" vertical="center"/>
    </xf>
    <xf numFmtId="181" fontId="5" fillId="0" borderId="6" xfId="0" applyNumberFormat="1" applyFont="1" applyFill="1" applyBorder="1" applyAlignment="1">
      <alignment horizontal="center" vertical="center"/>
    </xf>
    <xf numFmtId="0" fontId="43" fillId="0" borderId="19" xfId="0" applyFont="1" applyFill="1" applyBorder="1" applyAlignment="1">
      <alignment horizontal="center" vertical="center" wrapText="1"/>
    </xf>
    <xf numFmtId="0" fontId="43" fillId="0" borderId="21" xfId="0" applyFont="1" applyFill="1" applyBorder="1" applyAlignment="1">
      <alignment horizontal="center" vertical="center"/>
    </xf>
    <xf numFmtId="0" fontId="60" fillId="8" borderId="33" xfId="37" applyNumberFormat="1" applyFont="1" applyFill="1" applyBorder="1" applyAlignment="1">
      <alignment horizontal="center" vertical="center" wrapText="1"/>
    </xf>
    <xf numFmtId="0" fontId="64" fillId="0" borderId="36" xfId="39" applyFont="1" applyBorder="1" applyAlignment="1">
      <alignment horizontal="left" vertical="center" wrapText="1"/>
    </xf>
    <xf numFmtId="0" fontId="64" fillId="0" borderId="36" xfId="39" applyFont="1" applyBorder="1" applyAlignment="1">
      <alignment horizontal="left" vertical="center"/>
    </xf>
  </cellXfs>
  <cellStyles count="40">
    <cellStyle name="百分比 2" xfId="3"/>
    <cellStyle name="百分比 3" xfId="11"/>
    <cellStyle name="标题 5" xfId="1"/>
    <cellStyle name="常规" xfId="0" builtinId="0"/>
    <cellStyle name="常规 10" xfId="36"/>
    <cellStyle name="常规 11" xfId="38"/>
    <cellStyle name="常规 11 2" xfId="39"/>
    <cellStyle name="常规 2" xfId="12"/>
    <cellStyle name="常规 2 10 2" xfId="13"/>
    <cellStyle name="常规 2 2" xfId="9"/>
    <cellStyle name="常规 2 2 2" xfId="5"/>
    <cellStyle name="常规 2 3" xfId="10"/>
    <cellStyle name="常规 2 4" xfId="14"/>
    <cellStyle name="常规 3" xfId="15"/>
    <cellStyle name="常规 3 2" xfId="7"/>
    <cellStyle name="常规 3 3" xfId="8"/>
    <cellStyle name="常规 4" xfId="16"/>
    <cellStyle name="常规 5" xfId="17"/>
    <cellStyle name="常规 6" xfId="2"/>
    <cellStyle name="常规 6 2" xfId="4"/>
    <cellStyle name="常规 7" xfId="18"/>
    <cellStyle name="常规 8" xfId="19"/>
    <cellStyle name="常规 8 2" xfId="37"/>
    <cellStyle name="常规 9" xfId="20"/>
    <cellStyle name="超链接 2" xfId="21"/>
    <cellStyle name="超链接 3" xfId="22"/>
    <cellStyle name="超链接 4" xfId="23"/>
    <cellStyle name="千位分隔[0] 2" xfId="6"/>
    <cellStyle name="已访问的超链接" xfId="26" builtinId="9" hidden="1"/>
    <cellStyle name="已访问的超链接" xfId="27" builtinId="9" hidden="1"/>
    <cellStyle name="已访问的超链接" xfId="28" builtinId="9" hidden="1"/>
    <cellStyle name="已访问的超链接" xfId="29" builtinId="9" hidden="1"/>
    <cellStyle name="已访问的超链接" xfId="30" builtinId="9" hidden="1"/>
    <cellStyle name="已访问的超链接" xfId="31" builtinId="9" hidden="1"/>
    <cellStyle name="已访问的超链接" xfId="32" builtinId="9" hidden="1"/>
    <cellStyle name="已访问的超链接" xfId="33" builtinId="9" hidden="1"/>
    <cellStyle name="已访问的超链接" xfId="34" builtinId="9" hidden="1"/>
    <cellStyle name="已访问的超链接" xfId="35" builtinId="9" hidden="1"/>
    <cellStyle name="着色 6 2" xfId="24"/>
    <cellStyle name="着色 6 2 2" xfId="25"/>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504825</xdr:colOff>
      <xdr:row>3</xdr:row>
      <xdr:rowOff>0</xdr:rowOff>
    </xdr:to>
    <xdr:pic>
      <xdr:nvPicPr>
        <xdr:cNvPr id="2" name="图片 3">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0802" t="4027" r="22719" b="2480"/>
        <a:stretch>
          <a:fillRect/>
        </a:stretch>
      </xdr:blipFill>
      <xdr:spPr bwMode="auto">
        <a:xfrm>
          <a:off x="0" y="3009900"/>
          <a:ext cx="504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0</xdr:rowOff>
    </xdr:from>
    <xdr:to>
      <xdr:col>0</xdr:col>
      <xdr:colOff>1057275</xdr:colOff>
      <xdr:row>0</xdr:row>
      <xdr:rowOff>561975</xdr:rowOff>
    </xdr:to>
    <xdr:pic>
      <xdr:nvPicPr>
        <xdr:cNvPr id="3" name="Picture 16" descr="Zebra_Logo_K.png">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0"/>
          <a:ext cx="990600" cy="561975"/>
        </a:xfrm>
        <a:prstGeom prst="rect">
          <a:avLst/>
        </a:prstGeom>
      </xdr:spPr>
    </xdr:pic>
    <xdr:clientData/>
  </xdr:twoCellAnchor>
  <xdr:twoCellAnchor editAs="oneCell">
    <xdr:from>
      <xdr:col>0</xdr:col>
      <xdr:colOff>114300</xdr:colOff>
      <xdr:row>5</xdr:row>
      <xdr:rowOff>352425</xdr:rowOff>
    </xdr:from>
    <xdr:to>
      <xdr:col>0</xdr:col>
      <xdr:colOff>1906970</xdr:colOff>
      <xdr:row>5</xdr:row>
      <xdr:rowOff>1460371</xdr:rowOff>
    </xdr:to>
    <xdr:pic>
      <xdr:nvPicPr>
        <xdr:cNvPr id="4" name="Picture 10">
          <a:extLst>
            <a:ext uri="{FF2B5EF4-FFF2-40B4-BE49-F238E27FC236}">
              <a16:creationId xmlns="" xmlns:a16="http://schemas.microsoft.com/office/drawing/2014/main" id="{19009B73-1A22-4CAD-9AB6-0B8AD48550D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2004" t="8153" r="13579" b="6363"/>
        <a:stretch/>
      </xdr:blipFill>
      <xdr:spPr>
        <a:xfrm>
          <a:off x="114300" y="7143750"/>
          <a:ext cx="1792670" cy="1107946"/>
        </a:xfrm>
        <a:prstGeom prst="rect">
          <a:avLst/>
        </a:prstGeom>
      </xdr:spPr>
    </xdr:pic>
    <xdr:clientData/>
  </xdr:twoCellAnchor>
  <xdr:twoCellAnchor editAs="oneCell">
    <xdr:from>
      <xdr:col>0</xdr:col>
      <xdr:colOff>350521</xdr:colOff>
      <xdr:row>7</xdr:row>
      <xdr:rowOff>310516</xdr:rowOff>
    </xdr:from>
    <xdr:to>
      <xdr:col>0</xdr:col>
      <xdr:colOff>1691640</xdr:colOff>
      <xdr:row>7</xdr:row>
      <xdr:rowOff>1533380</xdr:rowOff>
    </xdr:to>
    <xdr:pic>
      <xdr:nvPicPr>
        <xdr:cNvPr id="5" name="Picture 12">
          <a:extLst>
            <a:ext uri="{FF2B5EF4-FFF2-40B4-BE49-F238E27FC236}">
              <a16:creationId xmlns="" xmlns:a16="http://schemas.microsoft.com/office/drawing/2014/main" id="{5181CF7B-F6EE-458D-B602-17A19C1E6E18}"/>
            </a:ext>
          </a:extLst>
        </xdr:cNvPr>
        <xdr:cNvPicPr>
          <a:picLocks noChangeAspect="1"/>
        </xdr:cNvPicPr>
      </xdr:nvPicPr>
      <xdr:blipFill>
        <a:blip xmlns:r="http://schemas.openxmlformats.org/officeDocument/2006/relationships" r:embed="rId4"/>
        <a:stretch>
          <a:fillRect/>
        </a:stretch>
      </xdr:blipFill>
      <xdr:spPr>
        <a:xfrm>
          <a:off x="350521" y="9959341"/>
          <a:ext cx="1341119" cy="1222864"/>
        </a:xfrm>
        <a:prstGeom prst="rect">
          <a:avLst/>
        </a:prstGeom>
      </xdr:spPr>
    </xdr:pic>
    <xdr:clientData/>
  </xdr:twoCellAnchor>
  <xdr:twoCellAnchor editAs="oneCell">
    <xdr:from>
      <xdr:col>0</xdr:col>
      <xdr:colOff>480060</xdr:colOff>
      <xdr:row>8</xdr:row>
      <xdr:rowOff>1295400</xdr:rowOff>
    </xdr:from>
    <xdr:to>
      <xdr:col>0</xdr:col>
      <xdr:colOff>1453726</xdr:colOff>
      <xdr:row>10</xdr:row>
      <xdr:rowOff>151086</xdr:rowOff>
    </xdr:to>
    <xdr:pic>
      <xdr:nvPicPr>
        <xdr:cNvPr id="6" name="Picture 13">
          <a:extLst>
            <a:ext uri="{FF2B5EF4-FFF2-40B4-BE49-F238E27FC236}">
              <a16:creationId xmlns="" xmlns:a16="http://schemas.microsoft.com/office/drawing/2014/main" id="{6D1E2E0F-9D70-426E-8004-A844FAF6DF45}"/>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blip>
        <a:srcRect/>
        <a:stretch>
          <a:fillRect/>
        </a:stretch>
      </xdr:blipFill>
      <xdr:spPr bwMode="auto">
        <a:xfrm>
          <a:off x="480060" y="15135225"/>
          <a:ext cx="973666" cy="1656036"/>
        </a:xfrm>
        <a:prstGeom prst="rect">
          <a:avLst/>
        </a:prstGeom>
        <a:noFill/>
        <a:ln w="9525">
          <a:noFill/>
          <a:miter lim="800000"/>
          <a:headEnd/>
          <a:tailEnd/>
        </a:ln>
      </xdr:spPr>
    </xdr:pic>
    <xdr:clientData/>
  </xdr:twoCellAnchor>
  <xdr:twoCellAnchor editAs="oneCell">
    <xdr:from>
      <xdr:col>0</xdr:col>
      <xdr:colOff>342900</xdr:colOff>
      <xdr:row>8</xdr:row>
      <xdr:rowOff>180975</xdr:rowOff>
    </xdr:from>
    <xdr:to>
      <xdr:col>0</xdr:col>
      <xdr:colOff>1591287</xdr:colOff>
      <xdr:row>8</xdr:row>
      <xdr:rowOff>1252514</xdr:rowOff>
    </xdr:to>
    <xdr:pic>
      <xdr:nvPicPr>
        <xdr:cNvPr id="7" name="Picture 15" descr="ZT210_leftmedia_large.jpg">
          <a:extLst>
            <a:ext uri="{FF2B5EF4-FFF2-40B4-BE49-F238E27FC236}">
              <a16:creationId xmlns="" xmlns:a16="http://schemas.microsoft.com/office/drawing/2014/main" id="{375E183A-5132-4B78-85E3-86FEDF860A07}"/>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a:xfrm>
          <a:off x="342900" y="14020800"/>
          <a:ext cx="1248387" cy="1071539"/>
        </a:xfrm>
        <a:prstGeom prst="rect">
          <a:avLst/>
        </a:prstGeom>
      </xdr:spPr>
    </xdr:pic>
    <xdr:clientData/>
  </xdr:twoCellAnchor>
  <xdr:twoCellAnchor>
    <xdr:from>
      <xdr:col>0</xdr:col>
      <xdr:colOff>542925</xdr:colOff>
      <xdr:row>6</xdr:row>
      <xdr:rowOff>57150</xdr:rowOff>
    </xdr:from>
    <xdr:to>
      <xdr:col>0</xdr:col>
      <xdr:colOff>1496005</xdr:colOff>
      <xdr:row>6</xdr:row>
      <xdr:rowOff>1034018</xdr:rowOff>
    </xdr:to>
    <xdr:pic>
      <xdr:nvPicPr>
        <xdr:cNvPr id="8" name="Picture 17" descr="Ironman_front Small.png">
          <a:extLst>
            <a:ext uri="{FF2B5EF4-FFF2-40B4-BE49-F238E27FC236}">
              <a16:creationId xmlns="" xmlns:a16="http://schemas.microsoft.com/office/drawing/2014/main" id="{0A396412-9EB1-4E0A-B1AE-B6426C6342B8}"/>
            </a:ext>
          </a:extLst>
        </xdr:cNvPr>
        <xdr:cNvPicPr>
          <a:picLocks noChangeAspect="1"/>
        </xdr:cNvPicPr>
      </xdr:nvPicPr>
      <xdr:blipFill>
        <a:blip xmlns:r="http://schemas.openxmlformats.org/officeDocument/2006/relationships" r:embed="rId7"/>
        <a:stretch>
          <a:fillRect/>
        </a:stretch>
      </xdr:blipFill>
      <xdr:spPr>
        <a:xfrm>
          <a:off x="542925" y="8572500"/>
          <a:ext cx="953080" cy="976868"/>
        </a:xfrm>
        <a:prstGeom prst="rect">
          <a:avLst/>
        </a:prstGeom>
      </xdr:spPr>
    </xdr:pic>
    <xdr:clientData/>
  </xdr:twoCellAnchor>
  <xdr:twoCellAnchor editAs="oneCell">
    <xdr:from>
      <xdr:col>0</xdr:col>
      <xdr:colOff>504825</xdr:colOff>
      <xdr:row>3</xdr:row>
      <xdr:rowOff>276225</xdr:rowOff>
    </xdr:from>
    <xdr:to>
      <xdr:col>0</xdr:col>
      <xdr:colOff>1386799</xdr:colOff>
      <xdr:row>3</xdr:row>
      <xdr:rowOff>1885138</xdr:rowOff>
    </xdr:to>
    <xdr:pic>
      <xdr:nvPicPr>
        <xdr:cNvPr id="9" name="Picture 16">
          <a:extLst>
            <a:ext uri="{FF2B5EF4-FFF2-40B4-BE49-F238E27FC236}">
              <a16:creationId xmlns="" xmlns:a16="http://schemas.microsoft.com/office/drawing/2014/main" id="{8B1CB44A-7A49-4A17-843A-1C1952DFE2FA}"/>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3387" r="34129"/>
        <a:stretch/>
      </xdr:blipFill>
      <xdr:spPr>
        <a:xfrm>
          <a:off x="504825" y="3286125"/>
          <a:ext cx="881974" cy="1608913"/>
        </a:xfrm>
        <a:prstGeom prst="rect">
          <a:avLst/>
        </a:prstGeom>
      </xdr:spPr>
    </xdr:pic>
    <xdr:clientData/>
  </xdr:twoCellAnchor>
  <xdr:twoCellAnchor editAs="oneCell">
    <xdr:from>
      <xdr:col>0</xdr:col>
      <xdr:colOff>495300</xdr:colOff>
      <xdr:row>4</xdr:row>
      <xdr:rowOff>200025</xdr:rowOff>
    </xdr:from>
    <xdr:to>
      <xdr:col>0</xdr:col>
      <xdr:colOff>1473676</xdr:colOff>
      <xdr:row>4</xdr:row>
      <xdr:rowOff>1981850</xdr:rowOff>
    </xdr:to>
    <xdr:pic>
      <xdr:nvPicPr>
        <xdr:cNvPr id="10" name="Picture 18">
          <a:extLst>
            <a:ext uri="{FF2B5EF4-FFF2-40B4-BE49-F238E27FC236}">
              <a16:creationId xmlns="" xmlns:a16="http://schemas.microsoft.com/office/drawing/2014/main" id="{48F616B7-E1D9-4216-A113-C19586539BB4}"/>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4902" t="10823" r="52748" b="11387"/>
        <a:stretch/>
      </xdr:blipFill>
      <xdr:spPr>
        <a:xfrm>
          <a:off x="495300" y="5562600"/>
          <a:ext cx="978376" cy="1781825"/>
        </a:xfrm>
        <a:prstGeom prst="rect">
          <a:avLst/>
        </a:prstGeom>
      </xdr:spPr>
    </xdr:pic>
    <xdr:clientData/>
  </xdr:twoCellAnchor>
  <xdr:twoCellAnchor editAs="oneCell">
    <xdr:from>
      <xdr:col>0</xdr:col>
      <xdr:colOff>466725</xdr:colOff>
      <xdr:row>2</xdr:row>
      <xdr:rowOff>76201</xdr:rowOff>
    </xdr:from>
    <xdr:to>
      <xdr:col>0</xdr:col>
      <xdr:colOff>1381125</xdr:colOff>
      <xdr:row>2</xdr:row>
      <xdr:rowOff>1476375</xdr:rowOff>
    </xdr:to>
    <xdr:pic>
      <xdr:nvPicPr>
        <xdr:cNvPr id="11" name="图片 13" descr="$56A563AE698388BC.bmp"/>
        <xdr:cNvPicPr>
          <a:picLocks noChangeAspect="1"/>
        </xdr:cNvPicPr>
      </xdr:nvPicPr>
      <xdr:blipFill>
        <a:blip xmlns:r="http://schemas.openxmlformats.org/officeDocument/2006/relationships" r:embed="rId10" cstate="print"/>
        <a:stretch>
          <a:fillRect/>
        </a:stretch>
      </xdr:blipFill>
      <xdr:spPr>
        <a:xfrm>
          <a:off x="466725" y="1619251"/>
          <a:ext cx="914400" cy="140017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5"/>
  <sheetViews>
    <sheetView tabSelected="1" workbookViewId="0">
      <pane xSplit="5" ySplit="6" topLeftCell="F69" activePane="bottomRight" state="frozen"/>
      <selection pane="topRight" activeCell="F1" sqref="F1"/>
      <selection pane="bottomLeft" activeCell="A7" sqref="A7"/>
      <selection pane="bottomRight" activeCell="K8" sqref="K8:K46"/>
    </sheetView>
  </sheetViews>
  <sheetFormatPr defaultColWidth="9" defaultRowHeight="17.25"/>
  <cols>
    <col min="1" max="1" width="2.125" style="6" customWidth="1"/>
    <col min="2" max="2" width="11.625" style="6" customWidth="1"/>
    <col min="3" max="3" width="13" style="6" customWidth="1"/>
    <col min="4" max="4" width="7.625" style="6" customWidth="1"/>
    <col min="5" max="5" width="24.375" style="6" customWidth="1"/>
    <col min="6" max="6" width="29.875" style="6" customWidth="1"/>
    <col min="7" max="7" width="15.125" style="6" customWidth="1"/>
    <col min="8" max="8" width="8.5" style="74" customWidth="1"/>
    <col min="9" max="9" width="8.125" style="6" customWidth="1"/>
    <col min="10" max="10" width="23.125" style="16" customWidth="1"/>
    <col min="11" max="11" width="16" style="6" customWidth="1"/>
    <col min="12" max="12" width="18.375" style="7" customWidth="1"/>
    <col min="13" max="13" width="40.875" style="6" customWidth="1"/>
    <col min="14" max="14" width="18.625" style="6" customWidth="1"/>
    <col min="15" max="16384" width="9" style="6"/>
  </cols>
  <sheetData>
    <row r="1" spans="1:17" s="4" customFormat="1" ht="16.5">
      <c r="C1" s="191" t="s">
        <v>81</v>
      </c>
      <c r="D1" s="191"/>
      <c r="E1" s="191"/>
      <c r="F1" s="191"/>
      <c r="G1" s="191"/>
      <c r="H1" s="191"/>
      <c r="I1" s="191"/>
      <c r="J1" s="191"/>
      <c r="K1" s="191"/>
      <c r="L1" s="191"/>
    </row>
    <row r="2" spans="1:17" s="4" customFormat="1" ht="29.25" customHeight="1">
      <c r="C2" s="192" t="s">
        <v>83</v>
      </c>
      <c r="D2" s="192"/>
      <c r="E2" s="192"/>
      <c r="F2" s="192"/>
      <c r="G2" s="192"/>
      <c r="H2" s="192"/>
      <c r="I2" s="192"/>
      <c r="J2" s="192"/>
      <c r="K2" s="192"/>
      <c r="L2" s="192"/>
    </row>
    <row r="3" spans="1:17" s="60" customFormat="1" ht="15.75" customHeight="1">
      <c r="C3" s="197" t="s">
        <v>235</v>
      </c>
      <c r="D3" s="197"/>
      <c r="E3" s="197"/>
      <c r="F3" s="197"/>
      <c r="G3" s="197"/>
      <c r="H3" s="197"/>
      <c r="I3" s="197"/>
      <c r="J3" s="197"/>
      <c r="K3" s="197"/>
      <c r="L3" s="197"/>
    </row>
    <row r="4" spans="1:17" ht="21">
      <c r="C4" s="193" t="s">
        <v>324</v>
      </c>
      <c r="D4" s="193"/>
      <c r="E4" s="193"/>
      <c r="F4" s="193"/>
      <c r="G4" s="193"/>
      <c r="H4" s="193"/>
      <c r="I4" s="193"/>
      <c r="J4" s="193"/>
      <c r="K4" s="193"/>
      <c r="L4" s="193"/>
    </row>
    <row r="5" spans="1:17" ht="31.5">
      <c r="A5" s="8"/>
      <c r="B5" s="9"/>
      <c r="C5" s="194" t="s">
        <v>0</v>
      </c>
      <c r="D5" s="195"/>
      <c r="E5" s="22" t="s">
        <v>1</v>
      </c>
      <c r="F5" s="22" t="s">
        <v>1</v>
      </c>
      <c r="G5" s="10" t="s">
        <v>79</v>
      </c>
      <c r="H5" s="10" t="s">
        <v>208</v>
      </c>
      <c r="I5" s="22" t="s">
        <v>2</v>
      </c>
      <c r="J5" s="12" t="s">
        <v>80</v>
      </c>
      <c r="K5" s="13" t="s">
        <v>3</v>
      </c>
      <c r="L5" s="36" t="s">
        <v>4</v>
      </c>
      <c r="M5" s="153" t="s">
        <v>5</v>
      </c>
    </row>
    <row r="6" spans="1:17" ht="27.95" customHeight="1">
      <c r="A6" s="8"/>
      <c r="B6" s="9"/>
      <c r="C6" s="196" t="s">
        <v>6</v>
      </c>
      <c r="D6" s="196"/>
      <c r="E6" s="42" t="s">
        <v>7</v>
      </c>
      <c r="F6" s="53" t="s">
        <v>190</v>
      </c>
      <c r="G6" s="11" t="s">
        <v>64</v>
      </c>
      <c r="H6" s="53" t="s">
        <v>209</v>
      </c>
      <c r="I6" s="11" t="s">
        <v>8</v>
      </c>
      <c r="J6" s="11" t="s">
        <v>9</v>
      </c>
      <c r="K6" s="11" t="s">
        <v>10</v>
      </c>
      <c r="L6" s="14" t="s">
        <v>11</v>
      </c>
      <c r="M6" s="153"/>
    </row>
    <row r="7" spans="1:17" s="5" customFormat="1" ht="42.75">
      <c r="B7" s="162" t="s">
        <v>216</v>
      </c>
      <c r="C7" s="201" t="s">
        <v>221</v>
      </c>
      <c r="D7" s="202"/>
      <c r="E7" s="28" t="s">
        <v>90</v>
      </c>
      <c r="F7" s="52" t="s">
        <v>150</v>
      </c>
      <c r="G7" s="61">
        <v>4800</v>
      </c>
      <c r="H7" s="62" t="s">
        <v>100</v>
      </c>
      <c r="I7" s="88"/>
      <c r="J7" s="25" t="s">
        <v>12</v>
      </c>
      <c r="K7" s="19" t="s">
        <v>12</v>
      </c>
      <c r="L7" s="46">
        <f>IF(I7=1,G7,0)</f>
        <v>0</v>
      </c>
      <c r="M7" s="21" t="s">
        <v>278</v>
      </c>
      <c r="O7" s="32"/>
      <c r="P7" s="30"/>
      <c r="Q7" s="30"/>
    </row>
    <row r="8" spans="1:17" s="5" customFormat="1" ht="18" customHeight="1">
      <c r="B8" s="163"/>
      <c r="C8" s="169" t="s">
        <v>236</v>
      </c>
      <c r="D8" s="170"/>
      <c r="E8" s="28" t="s">
        <v>13</v>
      </c>
      <c r="F8" s="52" t="s">
        <v>151</v>
      </c>
      <c r="G8" s="61">
        <v>4000</v>
      </c>
      <c r="H8" s="62" t="s">
        <v>99</v>
      </c>
      <c r="I8" s="88">
        <v>1</v>
      </c>
      <c r="J8" s="139" t="s">
        <v>334</v>
      </c>
      <c r="K8" s="144"/>
      <c r="L8" s="155">
        <f>IF(AND(SUM(I7:I46)&gt;=1,K8&gt;0),IF(AND(K8&lt;=10,K8&gt;=0),1500*K8+G8*I8+I9*G9+I10*G10+I11*G11+I12*G12+I13*G13+I14*G14+I15*G15+I16*G16+I17*G17+I18*G18+I19*G19+I20*G20+I21*G21+I22*G22+I23*G23+I24*G24+I25*G25+I26*G26+I27*G27+I28*G28+I29*G29+I30*G30+I31*G31+I32*G32+I33*G33+I34*G34+I35*G35+I36*G36+I37*G37+I38*G38+I39*G39+I40*G40+I41*G41+I42*G42+I43*G43+I44*G44+I45*G45+I46*G46,IF(K8&lt;=30,1500*10+1000*(K8-10)+G8*I8+I9*G9+I10*G10+I11*G11+I12*G12+I13*G13+I14*G14+I15*G15+I16*G16+I17*G17+I18*G18+I19*G19+I20*G20+I21*G21+I22*G22+I23*G23+I24*G24+I25*G25+I26*G26+I27*G27+I28*G28+I29*G29+I30*G30+I31*G31+I32*G32+I33*G33+I34*G34+I35*G35+I36*G36+I37*G37+I38*G38+I39*G39+I40*G40+I41*G41+I42*G42+I43*G43+I44*G44+I45*G45+I46*G46,IF(K8&lt;=50,1500*10+1000*20+700*(K8-30)+G8*I8+I9*G9+I10*G10+I11*G11+I12*G12+I13*G13+I14*G14+I15*G15+I16*G16+I17*G17+I18*G18+I19*G19+I20*G20+I21*G21+I22*G22+I23*G23+I24*G24+I25*G25+I26*G26+I27*G27+I28*G28+I29*G29+I30*G30+I31*G31+I32*G32+I33*G33+I34*G34+I35*G35+I36*G36+I37*G37+I38*G38+I39*G39+I40*G40+I41*G41+I42*G42+I43*G43+I44*G44+I45*G45+I46*G46,IF(K8&gt;=51,1500*10+1000*20+700*20+500*(K8-50)+ G8*I8+I9*G9+I10*G10+I11*G11+I12*G12+I13*G13+I14*G14+I15*G15+I16*G16+I17*G17+I18*G18+I19*G19+I20*G20+I21*G21+I22*G22+I23*G23+I24*G24+I25*G25+I26*G26+I27*G27+I28*G28+I29*G29+I30*G30+I31*G31+I32*G32+I33*G33+I34*G34+I35*G35+I36*G36+I37*G37+I38*G38+I39*G39+I40*G40+I41*G41+I42*G42+I43*G43+I44*G44+I45*G45+I46*G46)))),0)</f>
        <v>0</v>
      </c>
      <c r="M8" s="44"/>
      <c r="O8" s="32"/>
      <c r="P8" s="30"/>
      <c r="Q8" s="30"/>
    </row>
    <row r="9" spans="1:17" s="5" customFormat="1">
      <c r="B9" s="163"/>
      <c r="C9" s="171"/>
      <c r="D9" s="172"/>
      <c r="E9" s="28" t="s">
        <v>14</v>
      </c>
      <c r="F9" s="52" t="s">
        <v>152</v>
      </c>
      <c r="G9" s="61">
        <v>3000</v>
      </c>
      <c r="H9" s="62" t="s">
        <v>99</v>
      </c>
      <c r="I9" s="88">
        <v>1</v>
      </c>
      <c r="J9" s="140"/>
      <c r="K9" s="145"/>
      <c r="L9" s="156"/>
      <c r="M9" s="44"/>
      <c r="O9" s="32"/>
      <c r="P9" s="30"/>
      <c r="Q9" s="30"/>
    </row>
    <row r="10" spans="1:17" s="5" customFormat="1">
      <c r="B10" s="163"/>
      <c r="C10" s="171"/>
      <c r="D10" s="172"/>
      <c r="E10" s="28" t="s">
        <v>15</v>
      </c>
      <c r="F10" s="52" t="s">
        <v>204</v>
      </c>
      <c r="G10" s="61">
        <v>2000</v>
      </c>
      <c r="H10" s="62" t="s">
        <v>99</v>
      </c>
      <c r="I10" s="88"/>
      <c r="J10" s="140"/>
      <c r="K10" s="145"/>
      <c r="L10" s="156"/>
      <c r="M10" s="63"/>
      <c r="O10" s="32"/>
      <c r="P10" s="30"/>
      <c r="Q10" s="30"/>
    </row>
    <row r="11" spans="1:17" s="5" customFormat="1">
      <c r="B11" s="163"/>
      <c r="C11" s="171"/>
      <c r="D11" s="172"/>
      <c r="E11" s="28" t="s">
        <v>16</v>
      </c>
      <c r="F11" s="52" t="s">
        <v>205</v>
      </c>
      <c r="G11" s="61">
        <v>2000</v>
      </c>
      <c r="H11" s="62" t="s">
        <v>99</v>
      </c>
      <c r="I11" s="88"/>
      <c r="J11" s="140"/>
      <c r="K11" s="145"/>
      <c r="L11" s="156"/>
      <c r="M11" s="63"/>
      <c r="O11" s="32"/>
      <c r="P11" s="30"/>
      <c r="Q11" s="30"/>
    </row>
    <row r="12" spans="1:17" s="5" customFormat="1">
      <c r="B12" s="163"/>
      <c r="C12" s="171"/>
      <c r="D12" s="172"/>
      <c r="E12" s="28" t="s">
        <v>17</v>
      </c>
      <c r="F12" s="52" t="s">
        <v>153</v>
      </c>
      <c r="G12" s="61">
        <v>2000</v>
      </c>
      <c r="H12" s="62" t="s">
        <v>99</v>
      </c>
      <c r="I12" s="88"/>
      <c r="J12" s="140"/>
      <c r="K12" s="145"/>
      <c r="L12" s="156"/>
      <c r="M12" s="44"/>
      <c r="O12" s="32"/>
      <c r="P12" s="30"/>
      <c r="Q12" s="30"/>
    </row>
    <row r="13" spans="1:17" s="5" customFormat="1">
      <c r="B13" s="163"/>
      <c r="C13" s="171"/>
      <c r="D13" s="172"/>
      <c r="E13" s="28" t="s">
        <v>18</v>
      </c>
      <c r="F13" s="52" t="s">
        <v>154</v>
      </c>
      <c r="G13" s="61">
        <v>4800</v>
      </c>
      <c r="H13" s="62" t="s">
        <v>99</v>
      </c>
      <c r="I13" s="88"/>
      <c r="J13" s="140"/>
      <c r="K13" s="145"/>
      <c r="L13" s="156"/>
      <c r="M13" s="44"/>
      <c r="O13" s="32"/>
      <c r="P13" s="30"/>
      <c r="Q13" s="30"/>
    </row>
    <row r="14" spans="1:17" s="5" customFormat="1">
      <c r="B14" s="163"/>
      <c r="C14" s="173"/>
      <c r="D14" s="174"/>
      <c r="E14" s="28" t="s">
        <v>228</v>
      </c>
      <c r="F14" s="28" t="s">
        <v>227</v>
      </c>
      <c r="G14" s="61">
        <v>2000</v>
      </c>
      <c r="H14" s="62" t="s">
        <v>99</v>
      </c>
      <c r="I14" s="88"/>
      <c r="J14" s="140"/>
      <c r="K14" s="145"/>
      <c r="L14" s="156"/>
      <c r="M14" s="44"/>
      <c r="O14" s="32"/>
      <c r="P14" s="30"/>
      <c r="Q14" s="30"/>
    </row>
    <row r="15" spans="1:17" s="5" customFormat="1" ht="18" customHeight="1">
      <c r="B15" s="163"/>
      <c r="C15" s="169" t="s">
        <v>237</v>
      </c>
      <c r="D15" s="170"/>
      <c r="E15" s="28" t="s">
        <v>19</v>
      </c>
      <c r="F15" s="52" t="s">
        <v>155</v>
      </c>
      <c r="G15" s="61">
        <v>5600</v>
      </c>
      <c r="H15" s="62" t="s">
        <v>99</v>
      </c>
      <c r="I15" s="88"/>
      <c r="J15" s="140"/>
      <c r="K15" s="145"/>
      <c r="L15" s="156"/>
      <c r="M15" s="154" t="s">
        <v>92</v>
      </c>
      <c r="O15" s="32"/>
      <c r="P15" s="30"/>
      <c r="Q15" s="30"/>
    </row>
    <row r="16" spans="1:17" s="5" customFormat="1">
      <c r="B16" s="163"/>
      <c r="C16" s="171"/>
      <c r="D16" s="172"/>
      <c r="E16" s="28" t="s">
        <v>20</v>
      </c>
      <c r="F16" s="52" t="s">
        <v>156</v>
      </c>
      <c r="G16" s="61">
        <v>4800</v>
      </c>
      <c r="H16" s="62" t="s">
        <v>99</v>
      </c>
      <c r="I16" s="88"/>
      <c r="J16" s="140"/>
      <c r="K16" s="145"/>
      <c r="L16" s="156"/>
      <c r="M16" s="154"/>
      <c r="O16" s="32"/>
      <c r="P16" s="30"/>
      <c r="Q16" s="30"/>
    </row>
    <row r="17" spans="2:17" s="5" customFormat="1">
      <c r="B17" s="163"/>
      <c r="C17" s="171"/>
      <c r="D17" s="172"/>
      <c r="E17" s="28" t="s">
        <v>21</v>
      </c>
      <c r="F17" s="52" t="s">
        <v>157</v>
      </c>
      <c r="G17" s="61">
        <v>5600</v>
      </c>
      <c r="H17" s="62" t="s">
        <v>99</v>
      </c>
      <c r="I17" s="88"/>
      <c r="J17" s="140"/>
      <c r="K17" s="145"/>
      <c r="L17" s="156"/>
      <c r="M17" s="154"/>
      <c r="O17" s="32"/>
      <c r="P17" s="30"/>
      <c r="Q17" s="30"/>
    </row>
    <row r="18" spans="2:17" s="5" customFormat="1">
      <c r="B18" s="163"/>
      <c r="C18" s="171"/>
      <c r="D18" s="172"/>
      <c r="E18" s="28" t="s">
        <v>22</v>
      </c>
      <c r="F18" s="52" t="s">
        <v>238</v>
      </c>
      <c r="G18" s="61">
        <v>3200</v>
      </c>
      <c r="H18" s="62" t="s">
        <v>99</v>
      </c>
      <c r="I18" s="88"/>
      <c r="J18" s="140"/>
      <c r="K18" s="145"/>
      <c r="L18" s="156"/>
      <c r="M18" s="154"/>
      <c r="O18" s="32"/>
      <c r="P18" s="30"/>
      <c r="Q18" s="30"/>
    </row>
    <row r="19" spans="2:17" s="5" customFormat="1">
      <c r="B19" s="163"/>
      <c r="C19" s="171"/>
      <c r="D19" s="172"/>
      <c r="E19" s="28" t="s">
        <v>23</v>
      </c>
      <c r="F19" s="52" t="s">
        <v>206</v>
      </c>
      <c r="G19" s="61">
        <v>8000</v>
      </c>
      <c r="H19" s="62" t="s">
        <v>99</v>
      </c>
      <c r="I19" s="88"/>
      <c r="J19" s="140"/>
      <c r="K19" s="145"/>
      <c r="L19" s="156"/>
      <c r="M19" s="154"/>
      <c r="O19" s="32"/>
      <c r="P19" s="30"/>
      <c r="Q19" s="30"/>
    </row>
    <row r="20" spans="2:17" s="5" customFormat="1">
      <c r="B20" s="163"/>
      <c r="C20" s="171"/>
      <c r="D20" s="172"/>
      <c r="E20" s="28" t="s">
        <v>24</v>
      </c>
      <c r="F20" s="52" t="s">
        <v>158</v>
      </c>
      <c r="G20" s="61">
        <v>2400</v>
      </c>
      <c r="H20" s="62" t="s">
        <v>99</v>
      </c>
      <c r="I20" s="88"/>
      <c r="J20" s="140"/>
      <c r="K20" s="145"/>
      <c r="L20" s="156"/>
      <c r="M20" s="154"/>
      <c r="O20" s="32"/>
      <c r="P20" s="30"/>
      <c r="Q20" s="30"/>
    </row>
    <row r="21" spans="2:17" s="5" customFormat="1">
      <c r="B21" s="163"/>
      <c r="C21" s="173"/>
      <c r="D21" s="174"/>
      <c r="E21" s="28" t="s">
        <v>25</v>
      </c>
      <c r="F21" s="52" t="s">
        <v>159</v>
      </c>
      <c r="G21" s="61">
        <v>2400</v>
      </c>
      <c r="H21" s="62" t="s">
        <v>99</v>
      </c>
      <c r="I21" s="88"/>
      <c r="J21" s="140"/>
      <c r="K21" s="145"/>
      <c r="L21" s="156"/>
      <c r="M21" s="154"/>
      <c r="O21" s="32"/>
      <c r="P21" s="30"/>
      <c r="Q21" s="30"/>
    </row>
    <row r="22" spans="2:17" s="5" customFormat="1" ht="18" customHeight="1">
      <c r="B22" s="163"/>
      <c r="C22" s="169" t="s">
        <v>217</v>
      </c>
      <c r="D22" s="170"/>
      <c r="E22" s="28" t="s">
        <v>26</v>
      </c>
      <c r="F22" s="52" t="s">
        <v>160</v>
      </c>
      <c r="G22" s="64">
        <v>1000</v>
      </c>
      <c r="H22" s="62" t="s">
        <v>99</v>
      </c>
      <c r="I22" s="88"/>
      <c r="J22" s="140"/>
      <c r="K22" s="145"/>
      <c r="L22" s="156"/>
      <c r="M22" s="154" t="s">
        <v>279</v>
      </c>
      <c r="O22" s="33"/>
      <c r="P22" s="30"/>
      <c r="Q22" s="30"/>
    </row>
    <row r="23" spans="2:17" s="5" customFormat="1">
      <c r="B23" s="163"/>
      <c r="C23" s="171"/>
      <c r="D23" s="172"/>
      <c r="E23" s="28" t="s">
        <v>27</v>
      </c>
      <c r="F23" s="52" t="s">
        <v>161</v>
      </c>
      <c r="G23" s="64">
        <v>2000</v>
      </c>
      <c r="H23" s="62" t="s">
        <v>99</v>
      </c>
      <c r="I23" s="88"/>
      <c r="J23" s="140"/>
      <c r="K23" s="145"/>
      <c r="L23" s="156"/>
      <c r="M23" s="154"/>
      <c r="O23" s="33"/>
      <c r="P23" s="30"/>
      <c r="Q23" s="30"/>
    </row>
    <row r="24" spans="2:17" s="5" customFormat="1">
      <c r="B24" s="163"/>
      <c r="C24" s="171"/>
      <c r="D24" s="172"/>
      <c r="E24" s="28" t="s">
        <v>28</v>
      </c>
      <c r="F24" s="52" t="s">
        <v>162</v>
      </c>
      <c r="G24" s="64">
        <v>1000</v>
      </c>
      <c r="H24" s="62" t="s">
        <v>99</v>
      </c>
      <c r="I24" s="88"/>
      <c r="J24" s="140"/>
      <c r="K24" s="145"/>
      <c r="L24" s="156"/>
      <c r="M24" s="154"/>
      <c r="O24" s="33"/>
      <c r="P24" s="30"/>
      <c r="Q24" s="30"/>
    </row>
    <row r="25" spans="2:17" s="5" customFormat="1">
      <c r="B25" s="163"/>
      <c r="C25" s="171"/>
      <c r="D25" s="172"/>
      <c r="E25" s="28" t="s">
        <v>29</v>
      </c>
      <c r="F25" s="52" t="s">
        <v>163</v>
      </c>
      <c r="G25" s="61">
        <v>2400</v>
      </c>
      <c r="H25" s="62" t="s">
        <v>99</v>
      </c>
      <c r="I25" s="88"/>
      <c r="J25" s="140"/>
      <c r="K25" s="145"/>
      <c r="L25" s="156"/>
      <c r="M25" s="154"/>
      <c r="O25" s="32"/>
      <c r="P25" s="30"/>
      <c r="Q25" s="30"/>
    </row>
    <row r="26" spans="2:17" s="5" customFormat="1">
      <c r="B26" s="163"/>
      <c r="C26" s="171"/>
      <c r="D26" s="172"/>
      <c r="E26" s="28" t="s">
        <v>30</v>
      </c>
      <c r="F26" s="28" t="s">
        <v>164</v>
      </c>
      <c r="G26" s="61">
        <v>4000</v>
      </c>
      <c r="H26" s="62" t="s">
        <v>99</v>
      </c>
      <c r="I26" s="88"/>
      <c r="J26" s="140"/>
      <c r="K26" s="145"/>
      <c r="L26" s="156"/>
      <c r="M26" s="154"/>
      <c r="O26" s="32"/>
      <c r="P26" s="30"/>
      <c r="Q26" s="30"/>
    </row>
    <row r="27" spans="2:17" s="5" customFormat="1">
      <c r="B27" s="163"/>
      <c r="C27" s="171"/>
      <c r="D27" s="172"/>
      <c r="E27" s="28" t="s">
        <v>65</v>
      </c>
      <c r="F27" s="52" t="s">
        <v>165</v>
      </c>
      <c r="G27" s="61">
        <v>4000</v>
      </c>
      <c r="H27" s="62" t="s">
        <v>99</v>
      </c>
      <c r="I27" s="88"/>
      <c r="J27" s="140"/>
      <c r="K27" s="145"/>
      <c r="L27" s="156"/>
      <c r="M27" s="154"/>
      <c r="O27" s="32"/>
      <c r="P27" s="30"/>
      <c r="Q27" s="30"/>
    </row>
    <row r="28" spans="2:17" s="5" customFormat="1">
      <c r="B28" s="164"/>
      <c r="C28" s="173"/>
      <c r="D28" s="174"/>
      <c r="E28" s="28" t="s">
        <v>31</v>
      </c>
      <c r="F28" s="52" t="s">
        <v>166</v>
      </c>
      <c r="G28" s="61">
        <v>2400</v>
      </c>
      <c r="H28" s="62" t="s">
        <v>99</v>
      </c>
      <c r="I28" s="88"/>
      <c r="J28" s="140"/>
      <c r="K28" s="145"/>
      <c r="L28" s="156"/>
      <c r="M28" s="154"/>
      <c r="O28" s="32"/>
      <c r="P28" s="30"/>
      <c r="Q28" s="30"/>
    </row>
    <row r="29" spans="2:17" s="5" customFormat="1">
      <c r="B29" s="162" t="s">
        <v>219</v>
      </c>
      <c r="C29" s="203" t="s">
        <v>284</v>
      </c>
      <c r="D29" s="204"/>
      <c r="E29" s="28" t="s">
        <v>32</v>
      </c>
      <c r="F29" s="52" t="s">
        <v>207</v>
      </c>
      <c r="G29" s="61">
        <v>4800</v>
      </c>
      <c r="H29" s="62" t="s">
        <v>99</v>
      </c>
      <c r="I29" s="88"/>
      <c r="J29" s="140"/>
      <c r="K29" s="145"/>
      <c r="L29" s="156"/>
      <c r="M29" s="44"/>
      <c r="O29" s="32"/>
      <c r="P29" s="30"/>
      <c r="Q29" s="30"/>
    </row>
    <row r="30" spans="2:17" s="23" customFormat="1">
      <c r="B30" s="163"/>
      <c r="C30" s="204"/>
      <c r="D30" s="204"/>
      <c r="E30" s="37" t="s">
        <v>33</v>
      </c>
      <c r="F30" s="52" t="s">
        <v>167</v>
      </c>
      <c r="G30" s="61">
        <v>6400</v>
      </c>
      <c r="H30" s="62" t="s">
        <v>99</v>
      </c>
      <c r="I30" s="88"/>
      <c r="J30" s="140"/>
      <c r="K30" s="145"/>
      <c r="L30" s="156"/>
      <c r="M30" s="43"/>
      <c r="O30" s="32"/>
      <c r="P30" s="30"/>
      <c r="Q30" s="31"/>
    </row>
    <row r="31" spans="2:17" s="5" customFormat="1" ht="28.5">
      <c r="B31" s="163"/>
      <c r="C31" s="204"/>
      <c r="D31" s="204"/>
      <c r="E31" s="28" t="s">
        <v>34</v>
      </c>
      <c r="F31" s="52" t="s">
        <v>168</v>
      </c>
      <c r="G31" s="61">
        <v>8000</v>
      </c>
      <c r="H31" s="62" t="s">
        <v>99</v>
      </c>
      <c r="I31" s="88"/>
      <c r="J31" s="140"/>
      <c r="K31" s="145"/>
      <c r="L31" s="156"/>
      <c r="M31" s="21" t="s">
        <v>282</v>
      </c>
      <c r="O31" s="32"/>
      <c r="P31" s="30"/>
      <c r="Q31" s="30"/>
    </row>
    <row r="32" spans="2:17" s="5" customFormat="1">
      <c r="B32" s="163"/>
      <c r="C32" s="204"/>
      <c r="D32" s="204"/>
      <c r="E32" s="28" t="s">
        <v>66</v>
      </c>
      <c r="F32" s="52" t="s">
        <v>232</v>
      </c>
      <c r="G32" s="61">
        <v>12000</v>
      </c>
      <c r="H32" s="62" t="s">
        <v>99</v>
      </c>
      <c r="I32" s="88"/>
      <c r="J32" s="140"/>
      <c r="K32" s="145"/>
      <c r="L32" s="156"/>
      <c r="M32" s="21"/>
      <c r="O32" s="32"/>
      <c r="P32" s="30"/>
      <c r="Q32" s="30"/>
    </row>
    <row r="33" spans="2:17" s="128" customFormat="1">
      <c r="B33" s="163"/>
      <c r="C33" s="204" t="s">
        <v>303</v>
      </c>
      <c r="D33" s="204"/>
      <c r="E33" s="28" t="s">
        <v>35</v>
      </c>
      <c r="F33" s="52" t="s">
        <v>169</v>
      </c>
      <c r="G33" s="61">
        <v>8000</v>
      </c>
      <c r="H33" s="62" t="s">
        <v>99</v>
      </c>
      <c r="I33" s="88"/>
      <c r="J33" s="140"/>
      <c r="K33" s="145"/>
      <c r="L33" s="156"/>
      <c r="M33" s="21" t="s">
        <v>93</v>
      </c>
      <c r="O33" s="129"/>
      <c r="P33" s="75"/>
    </row>
    <row r="34" spans="2:17" s="128" customFormat="1" ht="28.5">
      <c r="B34" s="163"/>
      <c r="C34" s="204"/>
      <c r="D34" s="204"/>
      <c r="E34" s="28" t="s">
        <v>285</v>
      </c>
      <c r="F34" s="52" t="s">
        <v>211</v>
      </c>
      <c r="G34" s="61">
        <v>4800</v>
      </c>
      <c r="H34" s="62" t="s">
        <v>102</v>
      </c>
      <c r="I34" s="88"/>
      <c r="J34" s="140"/>
      <c r="K34" s="145"/>
      <c r="L34" s="156"/>
      <c r="M34" s="21" t="s">
        <v>277</v>
      </c>
      <c r="O34" s="129"/>
      <c r="P34" s="75"/>
    </row>
    <row r="35" spans="2:17" s="128" customFormat="1">
      <c r="B35" s="163"/>
      <c r="C35" s="204"/>
      <c r="D35" s="204"/>
      <c r="E35" s="28" t="s">
        <v>36</v>
      </c>
      <c r="F35" s="52" t="s">
        <v>170</v>
      </c>
      <c r="G35" s="61">
        <v>3200</v>
      </c>
      <c r="H35" s="62" t="s">
        <v>99</v>
      </c>
      <c r="I35" s="88"/>
      <c r="J35" s="140"/>
      <c r="K35" s="145"/>
      <c r="L35" s="156"/>
      <c r="M35" s="21" t="s">
        <v>94</v>
      </c>
      <c r="O35" s="129"/>
      <c r="P35" s="75"/>
    </row>
    <row r="36" spans="2:17" s="128" customFormat="1">
      <c r="B36" s="163"/>
      <c r="C36" s="204"/>
      <c r="D36" s="204"/>
      <c r="E36" s="28" t="s">
        <v>37</v>
      </c>
      <c r="F36" s="52" t="s">
        <v>231</v>
      </c>
      <c r="G36" s="61">
        <v>1600</v>
      </c>
      <c r="H36" s="62" t="s">
        <v>99</v>
      </c>
      <c r="I36" s="88"/>
      <c r="J36" s="140"/>
      <c r="K36" s="145"/>
      <c r="L36" s="156"/>
      <c r="M36" s="43"/>
      <c r="O36" s="129"/>
      <c r="P36" s="75"/>
    </row>
    <row r="37" spans="2:17" s="128" customFormat="1">
      <c r="B37" s="163"/>
      <c r="C37" s="204"/>
      <c r="D37" s="204"/>
      <c r="E37" s="28" t="s">
        <v>304</v>
      </c>
      <c r="F37" s="52" t="s">
        <v>328</v>
      </c>
      <c r="G37" s="61">
        <v>4000</v>
      </c>
      <c r="H37" s="62" t="s">
        <v>325</v>
      </c>
      <c r="I37" s="88"/>
      <c r="J37" s="140"/>
      <c r="K37" s="145"/>
      <c r="L37" s="156"/>
      <c r="M37" s="130"/>
      <c r="O37" s="129"/>
      <c r="P37" s="75"/>
    </row>
    <row r="38" spans="2:17" s="128" customFormat="1" ht="28.5">
      <c r="B38" s="163"/>
      <c r="C38" s="204"/>
      <c r="D38" s="204"/>
      <c r="E38" s="28" t="s">
        <v>85</v>
      </c>
      <c r="F38" s="52" t="s">
        <v>171</v>
      </c>
      <c r="G38" s="61">
        <v>6400</v>
      </c>
      <c r="H38" s="62" t="s">
        <v>101</v>
      </c>
      <c r="I38" s="88"/>
      <c r="J38" s="140"/>
      <c r="K38" s="145"/>
      <c r="L38" s="156"/>
      <c r="M38" s="21" t="s">
        <v>86</v>
      </c>
      <c r="O38" s="129"/>
      <c r="P38" s="75"/>
    </row>
    <row r="39" spans="2:17" s="5" customFormat="1">
      <c r="B39" s="163"/>
      <c r="C39" s="177" t="s">
        <v>218</v>
      </c>
      <c r="D39" s="172"/>
      <c r="E39" s="113" t="s">
        <v>38</v>
      </c>
      <c r="F39" s="114" t="s">
        <v>172</v>
      </c>
      <c r="G39" s="115">
        <v>3200</v>
      </c>
      <c r="H39" s="116" t="s">
        <v>99</v>
      </c>
      <c r="I39" s="117"/>
      <c r="J39" s="140"/>
      <c r="K39" s="145"/>
      <c r="L39" s="156"/>
      <c r="M39" s="118" t="s">
        <v>95</v>
      </c>
      <c r="O39" s="32"/>
      <c r="P39" s="30"/>
      <c r="Q39" s="30"/>
    </row>
    <row r="40" spans="2:17" s="5" customFormat="1">
      <c r="B40" s="163"/>
      <c r="C40" s="171"/>
      <c r="D40" s="172"/>
      <c r="E40" s="28" t="s">
        <v>229</v>
      </c>
      <c r="F40" s="52" t="s">
        <v>173</v>
      </c>
      <c r="G40" s="61">
        <v>2400</v>
      </c>
      <c r="H40" s="62" t="s">
        <v>99</v>
      </c>
      <c r="I40" s="88"/>
      <c r="J40" s="140"/>
      <c r="K40" s="145"/>
      <c r="L40" s="156"/>
      <c r="M40" s="21" t="s">
        <v>96</v>
      </c>
      <c r="O40" s="32"/>
      <c r="P40" s="30"/>
      <c r="Q40" s="30"/>
    </row>
    <row r="41" spans="2:17" s="5" customFormat="1">
      <c r="B41" s="163"/>
      <c r="C41" s="171"/>
      <c r="D41" s="172"/>
      <c r="E41" s="28" t="s">
        <v>39</v>
      </c>
      <c r="F41" s="52" t="s">
        <v>174</v>
      </c>
      <c r="G41" s="61">
        <v>2400</v>
      </c>
      <c r="H41" s="62" t="s">
        <v>99</v>
      </c>
      <c r="I41" s="88"/>
      <c r="J41" s="140"/>
      <c r="K41" s="145"/>
      <c r="L41" s="156"/>
      <c r="M41" s="21" t="s">
        <v>97</v>
      </c>
      <c r="O41" s="32"/>
      <c r="P41" s="30"/>
      <c r="Q41" s="30"/>
    </row>
    <row r="42" spans="2:17" s="5" customFormat="1">
      <c r="B42" s="163"/>
      <c r="C42" s="171"/>
      <c r="D42" s="172"/>
      <c r="E42" s="28" t="s">
        <v>40</v>
      </c>
      <c r="F42" s="52" t="s">
        <v>175</v>
      </c>
      <c r="G42" s="61">
        <v>2400</v>
      </c>
      <c r="H42" s="62" t="s">
        <v>99</v>
      </c>
      <c r="I42" s="88"/>
      <c r="J42" s="140"/>
      <c r="K42" s="145"/>
      <c r="L42" s="156"/>
      <c r="M42" s="21" t="s">
        <v>98</v>
      </c>
      <c r="O42" s="32"/>
      <c r="P42" s="30"/>
      <c r="Q42" s="30"/>
    </row>
    <row r="43" spans="2:17" s="5" customFormat="1">
      <c r="B43" s="163"/>
      <c r="C43" s="171"/>
      <c r="D43" s="172"/>
      <c r="E43" s="28" t="s">
        <v>91</v>
      </c>
      <c r="F43" s="52" t="s">
        <v>176</v>
      </c>
      <c r="G43" s="61">
        <v>2400</v>
      </c>
      <c r="H43" s="62" t="s">
        <v>99</v>
      </c>
      <c r="I43" s="88"/>
      <c r="J43" s="140"/>
      <c r="K43" s="145"/>
      <c r="L43" s="156"/>
      <c r="M43" s="47" t="s">
        <v>283</v>
      </c>
      <c r="O43" s="32"/>
      <c r="P43" s="30"/>
      <c r="Q43" s="30"/>
    </row>
    <row r="44" spans="2:17" s="5" customFormat="1">
      <c r="B44" s="163"/>
      <c r="C44" s="171"/>
      <c r="D44" s="172"/>
      <c r="E44" s="28" t="s">
        <v>41</v>
      </c>
      <c r="F44" s="52" t="s">
        <v>177</v>
      </c>
      <c r="G44" s="61">
        <v>4000</v>
      </c>
      <c r="H44" s="62" t="s">
        <v>99</v>
      </c>
      <c r="I44" s="88"/>
      <c r="J44" s="140"/>
      <c r="K44" s="145"/>
      <c r="L44" s="156"/>
      <c r="M44" s="47"/>
      <c r="O44" s="32"/>
      <c r="P44" s="30"/>
      <c r="Q44" s="30"/>
    </row>
    <row r="45" spans="2:17" s="23" customFormat="1">
      <c r="B45" s="163"/>
      <c r="C45" s="173"/>
      <c r="D45" s="174"/>
      <c r="E45" s="28" t="s">
        <v>42</v>
      </c>
      <c r="F45" s="52" t="s">
        <v>178</v>
      </c>
      <c r="G45" s="61">
        <v>6400</v>
      </c>
      <c r="H45" s="62" t="s">
        <v>99</v>
      </c>
      <c r="I45" s="88"/>
      <c r="J45" s="140"/>
      <c r="K45" s="145"/>
      <c r="L45" s="156"/>
      <c r="M45" s="43"/>
      <c r="O45" s="32"/>
      <c r="P45" s="30"/>
      <c r="Q45" s="31"/>
    </row>
    <row r="46" spans="2:17" s="5" customFormat="1" ht="28.5">
      <c r="B46" s="163"/>
      <c r="C46" s="169" t="s">
        <v>217</v>
      </c>
      <c r="D46" s="170"/>
      <c r="E46" s="38" t="s">
        <v>43</v>
      </c>
      <c r="F46" s="52" t="s">
        <v>226</v>
      </c>
      <c r="G46" s="61">
        <v>6400</v>
      </c>
      <c r="H46" s="62" t="s">
        <v>99</v>
      </c>
      <c r="I46" s="88"/>
      <c r="J46" s="141"/>
      <c r="K46" s="146"/>
      <c r="L46" s="157"/>
      <c r="M46" s="21" t="s">
        <v>261</v>
      </c>
      <c r="O46" s="32"/>
      <c r="P46" s="30"/>
      <c r="Q46" s="30"/>
    </row>
    <row r="47" spans="2:17" s="5" customFormat="1">
      <c r="B47" s="163"/>
      <c r="C47" s="169" t="s">
        <v>220</v>
      </c>
      <c r="D47" s="170"/>
      <c r="E47" s="28" t="s">
        <v>67</v>
      </c>
      <c r="F47" s="52" t="s">
        <v>179</v>
      </c>
      <c r="G47" s="61">
        <v>4000</v>
      </c>
      <c r="H47" s="62" t="s">
        <v>101</v>
      </c>
      <c r="I47" s="88"/>
      <c r="J47" s="149">
        <v>2500</v>
      </c>
      <c r="K47" s="144"/>
      <c r="L47" s="155">
        <f>IF(AND((I47+I48+I49+I50+I51)&gt;=1,K47&gt;0),G47*I47+I48*G48+I49*G49+I50*G50+I51*G51+J47*K47,0)</f>
        <v>0</v>
      </c>
      <c r="M47" s="154" t="s">
        <v>106</v>
      </c>
      <c r="O47" s="32"/>
      <c r="P47" s="30"/>
      <c r="Q47" s="30"/>
    </row>
    <row r="48" spans="2:17" s="5" customFormat="1">
      <c r="B48" s="163"/>
      <c r="C48" s="171"/>
      <c r="D48" s="172"/>
      <c r="E48" s="28" t="s">
        <v>68</v>
      </c>
      <c r="F48" s="52" t="s">
        <v>180</v>
      </c>
      <c r="G48" s="61">
        <v>4800</v>
      </c>
      <c r="H48" s="62" t="s">
        <v>101</v>
      </c>
      <c r="I48" s="88"/>
      <c r="J48" s="150"/>
      <c r="K48" s="145"/>
      <c r="L48" s="156"/>
      <c r="M48" s="158"/>
      <c r="O48" s="32"/>
      <c r="P48" s="30"/>
      <c r="Q48" s="30"/>
    </row>
    <row r="49" spans="2:17" s="5" customFormat="1">
      <c r="B49" s="163"/>
      <c r="C49" s="171"/>
      <c r="D49" s="172"/>
      <c r="E49" s="28" t="s">
        <v>275</v>
      </c>
      <c r="F49" s="52" t="s">
        <v>181</v>
      </c>
      <c r="G49" s="61">
        <v>4800</v>
      </c>
      <c r="H49" s="62" t="s">
        <v>101</v>
      </c>
      <c r="I49" s="88"/>
      <c r="J49" s="150"/>
      <c r="K49" s="145"/>
      <c r="L49" s="156"/>
      <c r="M49" s="158"/>
      <c r="O49" s="32"/>
      <c r="P49" s="30"/>
      <c r="Q49" s="30"/>
    </row>
    <row r="50" spans="2:17" s="5" customFormat="1">
      <c r="B50" s="163"/>
      <c r="C50" s="171"/>
      <c r="D50" s="172"/>
      <c r="E50" s="28" t="s">
        <v>276</v>
      </c>
      <c r="F50" s="52" t="s">
        <v>182</v>
      </c>
      <c r="G50" s="61">
        <v>4800</v>
      </c>
      <c r="H50" s="62" t="s">
        <v>101</v>
      </c>
      <c r="I50" s="88"/>
      <c r="J50" s="150"/>
      <c r="K50" s="145"/>
      <c r="L50" s="156"/>
      <c r="M50" s="158"/>
      <c r="O50" s="32"/>
      <c r="P50" s="30"/>
      <c r="Q50" s="30"/>
    </row>
    <row r="51" spans="2:17" s="5" customFormat="1">
      <c r="B51" s="163"/>
      <c r="C51" s="171"/>
      <c r="D51" s="172"/>
      <c r="E51" s="28" t="s">
        <v>44</v>
      </c>
      <c r="F51" s="52" t="s">
        <v>183</v>
      </c>
      <c r="G51" s="61">
        <v>6400</v>
      </c>
      <c r="H51" s="62" t="s">
        <v>101</v>
      </c>
      <c r="I51" s="88"/>
      <c r="J51" s="151"/>
      <c r="K51" s="146"/>
      <c r="L51" s="157"/>
      <c r="M51" s="158"/>
      <c r="O51" s="32"/>
      <c r="P51" s="30"/>
      <c r="Q51" s="30"/>
    </row>
    <row r="52" spans="2:17" s="5" customFormat="1" ht="33" customHeight="1">
      <c r="B52" s="163"/>
      <c r="C52" s="169" t="s">
        <v>202</v>
      </c>
      <c r="D52" s="170"/>
      <c r="E52" s="28" t="s">
        <v>69</v>
      </c>
      <c r="F52" s="52" t="s">
        <v>184</v>
      </c>
      <c r="G52" s="61">
        <v>12000</v>
      </c>
      <c r="H52" s="62" t="s">
        <v>101</v>
      </c>
      <c r="I52" s="88"/>
      <c r="J52" s="25">
        <v>3000</v>
      </c>
      <c r="K52" s="90"/>
      <c r="L52" s="27">
        <f>IF(I52&gt;=1,J52*K52+G52*I52,0)</f>
        <v>0</v>
      </c>
      <c r="M52" s="47"/>
      <c r="O52" s="32"/>
      <c r="P52" s="30"/>
      <c r="Q52" s="30"/>
    </row>
    <row r="53" spans="2:17" s="23" customFormat="1" ht="36" customHeight="1">
      <c r="B53" s="163"/>
      <c r="C53" s="169" t="s">
        <v>280</v>
      </c>
      <c r="D53" s="170"/>
      <c r="E53" s="28" t="s">
        <v>295</v>
      </c>
      <c r="F53" s="52" t="s">
        <v>185</v>
      </c>
      <c r="G53" s="61">
        <v>8000</v>
      </c>
      <c r="H53" s="62" t="s">
        <v>101</v>
      </c>
      <c r="I53" s="88"/>
      <c r="J53" s="142">
        <v>3000</v>
      </c>
      <c r="K53" s="147"/>
      <c r="L53" s="152">
        <f>IF(AND((I53+I54)&gt;=1,K53&gt;0),G53*I53+I54*G54+J53*K53,0)</f>
        <v>0</v>
      </c>
      <c r="M53" s="154" t="s">
        <v>210</v>
      </c>
      <c r="O53" s="32"/>
      <c r="P53" s="30"/>
      <c r="Q53" s="31"/>
    </row>
    <row r="54" spans="2:17" s="23" customFormat="1" ht="36" customHeight="1">
      <c r="B54" s="163"/>
      <c r="C54" s="171"/>
      <c r="D54" s="172"/>
      <c r="E54" s="28" t="s">
        <v>45</v>
      </c>
      <c r="F54" s="52" t="s">
        <v>186</v>
      </c>
      <c r="G54" s="61">
        <v>8000</v>
      </c>
      <c r="H54" s="62" t="s">
        <v>101</v>
      </c>
      <c r="I54" s="88"/>
      <c r="J54" s="143"/>
      <c r="K54" s="148"/>
      <c r="L54" s="152"/>
      <c r="M54" s="154"/>
      <c r="O54" s="32"/>
      <c r="P54" s="30"/>
      <c r="Q54" s="31"/>
    </row>
    <row r="55" spans="2:17" s="70" customFormat="1">
      <c r="B55" s="163"/>
      <c r="C55" s="169" t="s">
        <v>221</v>
      </c>
      <c r="D55" s="170"/>
      <c r="E55" s="65" t="s">
        <v>46</v>
      </c>
      <c r="F55" s="52" t="s">
        <v>187</v>
      </c>
      <c r="G55" s="61">
        <v>4000</v>
      </c>
      <c r="H55" s="62" t="s">
        <v>99</v>
      </c>
      <c r="I55" s="88"/>
      <c r="J55" s="25" t="s">
        <v>12</v>
      </c>
      <c r="K55" s="19" t="s">
        <v>12</v>
      </c>
      <c r="L55" s="46">
        <f>IF(I55=1,G55,0)</f>
        <v>0</v>
      </c>
      <c r="M55" s="21"/>
      <c r="O55" s="71"/>
      <c r="P55" s="72"/>
      <c r="Q55" s="72"/>
    </row>
    <row r="56" spans="2:17" s="70" customFormat="1">
      <c r="B56" s="163"/>
      <c r="C56" s="171"/>
      <c r="D56" s="172"/>
      <c r="E56" s="65" t="s">
        <v>47</v>
      </c>
      <c r="F56" s="52" t="s">
        <v>188</v>
      </c>
      <c r="G56" s="61">
        <v>4800</v>
      </c>
      <c r="H56" s="62" t="s">
        <v>99</v>
      </c>
      <c r="I56" s="88"/>
      <c r="J56" s="25" t="s">
        <v>12</v>
      </c>
      <c r="K56" s="19" t="s">
        <v>12</v>
      </c>
      <c r="L56" s="46">
        <f>IF(I56=1,G56,0)</f>
        <v>0</v>
      </c>
      <c r="M56" s="21"/>
      <c r="O56" s="71"/>
      <c r="P56" s="72"/>
      <c r="Q56" s="72"/>
    </row>
    <row r="57" spans="2:17" s="70" customFormat="1">
      <c r="B57" s="163"/>
      <c r="C57" s="171"/>
      <c r="D57" s="172"/>
      <c r="E57" s="65" t="s">
        <v>48</v>
      </c>
      <c r="F57" s="52" t="s">
        <v>189</v>
      </c>
      <c r="G57" s="61">
        <v>4800</v>
      </c>
      <c r="H57" s="62" t="s">
        <v>99</v>
      </c>
      <c r="I57" s="88"/>
      <c r="J57" s="25" t="s">
        <v>12</v>
      </c>
      <c r="K57" s="19" t="s">
        <v>12</v>
      </c>
      <c r="L57" s="46">
        <f>IF(I57=1,G57,0)</f>
        <v>0</v>
      </c>
      <c r="M57" s="21"/>
      <c r="O57" s="71"/>
      <c r="P57" s="72"/>
      <c r="Q57" s="72"/>
    </row>
    <row r="58" spans="2:17" s="70" customFormat="1">
      <c r="B58" s="164"/>
      <c r="C58" s="173"/>
      <c r="D58" s="174"/>
      <c r="E58" s="65" t="s">
        <v>287</v>
      </c>
      <c r="F58" s="65" t="s">
        <v>213</v>
      </c>
      <c r="G58" s="61">
        <v>4800</v>
      </c>
      <c r="H58" s="62" t="s">
        <v>101</v>
      </c>
      <c r="I58" s="88"/>
      <c r="J58" s="25" t="s">
        <v>12</v>
      </c>
      <c r="K58" s="19" t="s">
        <v>12</v>
      </c>
      <c r="L58" s="46">
        <f>IF(I58=1,G58,0)</f>
        <v>0</v>
      </c>
      <c r="M58" s="21"/>
      <c r="O58" s="71"/>
      <c r="P58" s="72"/>
      <c r="Q58" s="72"/>
    </row>
    <row r="59" spans="2:17" s="70" customFormat="1" ht="18" customHeight="1">
      <c r="B59" s="162" t="s">
        <v>296</v>
      </c>
      <c r="C59" s="198" t="s">
        <v>191</v>
      </c>
      <c r="D59" s="199"/>
      <c r="E59" s="200"/>
      <c r="F59" s="57" t="s">
        <v>222</v>
      </c>
      <c r="G59" s="25" t="s">
        <v>12</v>
      </c>
      <c r="H59" s="25" t="s">
        <v>101</v>
      </c>
      <c r="I59" s="88"/>
      <c r="J59" s="25" t="s">
        <v>12</v>
      </c>
      <c r="K59" s="25" t="s">
        <v>12</v>
      </c>
      <c r="L59" s="25" t="s">
        <v>70</v>
      </c>
      <c r="M59" s="21" t="s">
        <v>71</v>
      </c>
      <c r="O59" s="72"/>
      <c r="P59" s="72"/>
      <c r="Q59" s="72"/>
    </row>
    <row r="60" spans="2:17" s="70" customFormat="1" ht="44.1" customHeight="1">
      <c r="B60" s="165"/>
      <c r="C60" s="180" t="s">
        <v>50</v>
      </c>
      <c r="D60" s="181"/>
      <c r="E60" s="182"/>
      <c r="F60" s="58" t="s">
        <v>192</v>
      </c>
      <c r="G60" s="66" t="s">
        <v>70</v>
      </c>
      <c r="H60" s="25" t="s">
        <v>101</v>
      </c>
      <c r="I60" s="88"/>
      <c r="J60" s="26">
        <v>60</v>
      </c>
      <c r="K60" s="91"/>
      <c r="L60" s="24">
        <f>IF(I60&gt;=1,J60*K60,0)</f>
        <v>0</v>
      </c>
      <c r="M60" s="21" t="s">
        <v>288</v>
      </c>
      <c r="O60" s="72"/>
      <c r="P60" s="72"/>
      <c r="Q60" s="72"/>
    </row>
    <row r="61" spans="2:17" s="70" customFormat="1" ht="44.1" customHeight="1">
      <c r="B61" s="165"/>
      <c r="C61" s="180" t="s">
        <v>103</v>
      </c>
      <c r="D61" s="181"/>
      <c r="E61" s="182"/>
      <c r="F61" s="58" t="s">
        <v>214</v>
      </c>
      <c r="G61" s="66" t="s">
        <v>104</v>
      </c>
      <c r="H61" s="25" t="s">
        <v>105</v>
      </c>
      <c r="I61" s="88"/>
      <c r="J61" s="26">
        <v>60</v>
      </c>
      <c r="K61" s="91"/>
      <c r="L61" s="24">
        <f>IF(I61&gt;=1,J61*K61,0)</f>
        <v>0</v>
      </c>
      <c r="M61" s="21" t="s">
        <v>289</v>
      </c>
      <c r="O61" s="72"/>
      <c r="P61" s="72"/>
      <c r="Q61" s="72"/>
    </row>
    <row r="62" spans="2:17" s="5" customFormat="1" ht="28.5">
      <c r="B62" s="165"/>
      <c r="C62" s="169" t="s">
        <v>203</v>
      </c>
      <c r="D62" s="170"/>
      <c r="E62" s="18" t="s">
        <v>51</v>
      </c>
      <c r="F62" s="54" t="s">
        <v>193</v>
      </c>
      <c r="G62" s="25" t="s">
        <v>12</v>
      </c>
      <c r="H62" s="25" t="s">
        <v>101</v>
      </c>
      <c r="I62" s="88"/>
      <c r="J62" s="26">
        <v>1</v>
      </c>
      <c r="K62" s="92"/>
      <c r="L62" s="46">
        <f>IF(I62&gt;=1,J62*K62,0)</f>
        <v>0</v>
      </c>
      <c r="M62" s="29" t="s">
        <v>290</v>
      </c>
      <c r="O62" s="30"/>
      <c r="P62" s="30"/>
      <c r="Q62" s="30"/>
    </row>
    <row r="63" spans="2:17" s="5" customFormat="1" ht="28.5">
      <c r="B63" s="165"/>
      <c r="C63" s="171"/>
      <c r="D63" s="172"/>
      <c r="E63" s="18" t="s">
        <v>72</v>
      </c>
      <c r="F63" s="54" t="s">
        <v>194</v>
      </c>
      <c r="G63" s="25" t="s">
        <v>12</v>
      </c>
      <c r="H63" s="25" t="s">
        <v>101</v>
      </c>
      <c r="I63" s="88"/>
      <c r="J63" s="26">
        <v>5</v>
      </c>
      <c r="K63" s="92"/>
      <c r="L63" s="46">
        <f>IF(I63&gt;=1,J63*K63,0)</f>
        <v>0</v>
      </c>
      <c r="M63" s="29" t="s">
        <v>291</v>
      </c>
      <c r="O63" s="30"/>
      <c r="P63" s="30"/>
      <c r="Q63" s="30"/>
    </row>
    <row r="64" spans="2:17" s="5" customFormat="1" ht="28.5">
      <c r="B64" s="165"/>
      <c r="C64" s="171"/>
      <c r="D64" s="172"/>
      <c r="E64" s="18" t="s">
        <v>73</v>
      </c>
      <c r="F64" s="54" t="s">
        <v>195</v>
      </c>
      <c r="G64" s="25" t="s">
        <v>12</v>
      </c>
      <c r="H64" s="25" t="s">
        <v>101</v>
      </c>
      <c r="I64" s="88"/>
      <c r="J64" s="26">
        <v>2</v>
      </c>
      <c r="K64" s="92"/>
      <c r="L64" s="46">
        <f>IF(I64&gt;=1,J64*K64,0)</f>
        <v>0</v>
      </c>
      <c r="M64" s="29" t="s">
        <v>292</v>
      </c>
      <c r="O64" s="30"/>
      <c r="P64" s="30"/>
      <c r="Q64" s="30"/>
    </row>
    <row r="65" spans="2:17" s="5" customFormat="1">
      <c r="B65" s="165"/>
      <c r="C65" s="171"/>
      <c r="D65" s="172"/>
      <c r="E65" s="18" t="s">
        <v>52</v>
      </c>
      <c r="F65" s="54" t="s">
        <v>196</v>
      </c>
      <c r="G65" s="66" t="s">
        <v>49</v>
      </c>
      <c r="H65" s="25" t="s">
        <v>101</v>
      </c>
      <c r="I65" s="88"/>
      <c r="J65" s="67" t="s">
        <v>70</v>
      </c>
      <c r="K65" s="92"/>
      <c r="L65" s="19" t="s">
        <v>70</v>
      </c>
      <c r="M65" s="39"/>
      <c r="O65" s="30"/>
      <c r="P65" s="30"/>
      <c r="Q65" s="30"/>
    </row>
    <row r="66" spans="2:17" s="5" customFormat="1" ht="28.5">
      <c r="B66" s="165"/>
      <c r="C66" s="171"/>
      <c r="D66" s="172"/>
      <c r="E66" s="18" t="s">
        <v>53</v>
      </c>
      <c r="F66" s="54" t="s">
        <v>197</v>
      </c>
      <c r="G66" s="25" t="s">
        <v>12</v>
      </c>
      <c r="H66" s="25" t="s">
        <v>101</v>
      </c>
      <c r="I66" s="88"/>
      <c r="J66" s="26">
        <v>1</v>
      </c>
      <c r="K66" s="92"/>
      <c r="L66" s="46">
        <f>IF(I66&gt;=1,J66*K66,0)</f>
        <v>0</v>
      </c>
      <c r="M66" s="29" t="s">
        <v>290</v>
      </c>
      <c r="O66" s="30"/>
      <c r="P66" s="30"/>
      <c r="Q66" s="30"/>
    </row>
    <row r="67" spans="2:17" s="5" customFormat="1" ht="28.5">
      <c r="B67" s="165"/>
      <c r="C67" s="171"/>
      <c r="D67" s="172"/>
      <c r="E67" s="18" t="s">
        <v>54</v>
      </c>
      <c r="F67" s="54" t="s">
        <v>198</v>
      </c>
      <c r="G67" s="25" t="s">
        <v>12</v>
      </c>
      <c r="H67" s="25" t="s">
        <v>101</v>
      </c>
      <c r="I67" s="88"/>
      <c r="J67" s="26">
        <v>1</v>
      </c>
      <c r="K67" s="92"/>
      <c r="L67" s="46">
        <f>IF(I67&gt;=1,J67*K67,0)</f>
        <v>0</v>
      </c>
      <c r="M67" s="29" t="s">
        <v>290</v>
      </c>
      <c r="O67" s="30"/>
      <c r="P67" s="30"/>
      <c r="Q67" s="30"/>
    </row>
    <row r="68" spans="2:17" s="5" customFormat="1" ht="66" customHeight="1">
      <c r="B68" s="165"/>
      <c r="C68" s="171"/>
      <c r="D68" s="172"/>
      <c r="E68" s="18" t="s">
        <v>55</v>
      </c>
      <c r="F68" s="54" t="s">
        <v>199</v>
      </c>
      <c r="G68" s="77" t="s">
        <v>70</v>
      </c>
      <c r="H68" s="25" t="s">
        <v>101</v>
      </c>
      <c r="I68" s="88"/>
      <c r="J68" s="20" t="s">
        <v>74</v>
      </c>
      <c r="K68" s="92"/>
      <c r="L68" s="46">
        <f>IF(K68&lt;=500,K68*12,IF(K68&lt;=2000,500*12+(K68-500)*8,500*12+1500*8+(K68-2000)*6))</f>
        <v>0</v>
      </c>
      <c r="M68" s="29" t="s">
        <v>293</v>
      </c>
      <c r="O68" s="30"/>
    </row>
    <row r="69" spans="2:17" s="5" customFormat="1" ht="66" customHeight="1">
      <c r="B69" s="165"/>
      <c r="C69" s="171"/>
      <c r="D69" s="172"/>
      <c r="E69" s="111" t="s">
        <v>56</v>
      </c>
      <c r="F69" s="112" t="s">
        <v>200</v>
      </c>
      <c r="G69" s="68" t="s">
        <v>70</v>
      </c>
      <c r="H69" s="59" t="s">
        <v>101</v>
      </c>
      <c r="I69" s="89"/>
      <c r="J69" s="40" t="s">
        <v>74</v>
      </c>
      <c r="K69" s="93"/>
      <c r="L69" s="46">
        <f>IF(K69&lt;=500,K69*12,IF(K69&lt;=2000,500*12+(K69-500)*8,500*12+1500*8+(K69-2000)*6))</f>
        <v>0</v>
      </c>
      <c r="M69" s="41" t="s">
        <v>294</v>
      </c>
      <c r="O69" s="30"/>
    </row>
    <row r="70" spans="2:17" s="5" customFormat="1" ht="57">
      <c r="B70" s="165"/>
      <c r="C70" s="169" t="s">
        <v>302</v>
      </c>
      <c r="D70" s="187"/>
      <c r="E70" s="38" t="s">
        <v>297</v>
      </c>
      <c r="F70" s="52" t="s">
        <v>212</v>
      </c>
      <c r="G70" s="61">
        <v>12000</v>
      </c>
      <c r="H70" s="62" t="s">
        <v>101</v>
      </c>
      <c r="I70" s="88"/>
      <c r="J70" s="132">
        <v>1500</v>
      </c>
      <c r="K70" s="90"/>
      <c r="L70" s="27">
        <f>IF(I70&gt;=1,J70*K70+G70*I70,0)</f>
        <v>0</v>
      </c>
      <c r="M70" s="21" t="s">
        <v>300</v>
      </c>
      <c r="O70" s="30"/>
    </row>
    <row r="71" spans="2:17" s="5" customFormat="1" ht="28.5">
      <c r="B71" s="165"/>
      <c r="C71" s="177"/>
      <c r="D71" s="188"/>
      <c r="E71" s="38" t="s">
        <v>299</v>
      </c>
      <c r="F71" s="131" t="s">
        <v>336</v>
      </c>
      <c r="G71" s="61">
        <v>3000</v>
      </c>
      <c r="H71" s="62" t="s">
        <v>101</v>
      </c>
      <c r="I71" s="88"/>
      <c r="J71" s="132">
        <v>200</v>
      </c>
      <c r="K71" s="138"/>
      <c r="L71" s="27">
        <f>IF(I71&gt;=1,J71*K71+G71*I71,0)</f>
        <v>0</v>
      </c>
      <c r="M71" s="21" t="s">
        <v>326</v>
      </c>
      <c r="O71" s="30"/>
    </row>
    <row r="72" spans="2:17" s="5" customFormat="1">
      <c r="B72" s="127"/>
      <c r="C72" s="189"/>
      <c r="D72" s="190"/>
      <c r="E72" s="38" t="s">
        <v>298</v>
      </c>
      <c r="F72" s="131" t="s">
        <v>329</v>
      </c>
      <c r="G72" s="61">
        <v>3000</v>
      </c>
      <c r="H72" s="62" t="s">
        <v>301</v>
      </c>
      <c r="I72" s="88"/>
      <c r="J72" s="132">
        <v>200</v>
      </c>
      <c r="K72" s="137"/>
      <c r="L72" s="27">
        <f>IF(I72&gt;=1,J72*K72+G72*I72,0)</f>
        <v>0</v>
      </c>
      <c r="M72" s="21" t="s">
        <v>327</v>
      </c>
      <c r="O72" s="30"/>
    </row>
    <row r="73" spans="2:17" s="5" customFormat="1" ht="66" customHeight="1">
      <c r="B73" s="165" t="s">
        <v>264</v>
      </c>
      <c r="C73" s="183" t="s">
        <v>272</v>
      </c>
      <c r="D73" s="184"/>
      <c r="E73" s="18" t="s">
        <v>273</v>
      </c>
      <c r="F73" s="86" t="s">
        <v>201</v>
      </c>
      <c r="G73" s="79">
        <v>15000</v>
      </c>
      <c r="H73" s="69" t="s">
        <v>70</v>
      </c>
      <c r="I73" s="88"/>
      <c r="J73" s="19" t="s">
        <v>12</v>
      </c>
      <c r="K73" s="19" t="s">
        <v>12</v>
      </c>
      <c r="L73" s="81">
        <f>IF(I73=1,G73,0)</f>
        <v>0</v>
      </c>
      <c r="M73" s="29" t="s">
        <v>274</v>
      </c>
      <c r="O73" s="30"/>
    </row>
    <row r="74" spans="2:17" s="5" customFormat="1" ht="87.75" customHeight="1">
      <c r="B74" s="166"/>
      <c r="C74" s="175" t="s">
        <v>262</v>
      </c>
      <c r="D74" s="176"/>
      <c r="E74" s="18" t="s">
        <v>239</v>
      </c>
      <c r="F74" s="78" t="s">
        <v>230</v>
      </c>
      <c r="G74" s="79">
        <v>10000</v>
      </c>
      <c r="H74" s="69" t="s">
        <v>70</v>
      </c>
      <c r="I74" s="88"/>
      <c r="J74" s="19" t="s">
        <v>12</v>
      </c>
      <c r="K74" s="19" t="s">
        <v>12</v>
      </c>
      <c r="L74" s="46">
        <f>IF(I74=1,G74,0)</f>
        <v>0</v>
      </c>
      <c r="M74" s="29" t="s">
        <v>263</v>
      </c>
      <c r="O74" s="30"/>
    </row>
    <row r="75" spans="2:17" s="5" customFormat="1" ht="18">
      <c r="B75" s="42"/>
      <c r="C75" s="185" t="s">
        <v>82</v>
      </c>
      <c r="D75" s="186"/>
      <c r="E75" s="42"/>
      <c r="F75" s="42"/>
      <c r="G75" s="42"/>
      <c r="H75" s="42"/>
      <c r="I75" s="42"/>
      <c r="J75" s="42"/>
      <c r="K75" s="42"/>
      <c r="L75" s="136">
        <f>SUM(L7:L74)</f>
        <v>0</v>
      </c>
      <c r="M75" s="42"/>
      <c r="O75" s="30"/>
    </row>
    <row r="76" spans="2:17" s="5" customFormat="1">
      <c r="B76" s="167" t="s">
        <v>225</v>
      </c>
      <c r="C76" s="178" t="s">
        <v>89</v>
      </c>
      <c r="D76" s="179"/>
      <c r="E76" s="55" t="s">
        <v>265</v>
      </c>
      <c r="F76" s="55" t="s">
        <v>265</v>
      </c>
      <c r="G76" s="75"/>
      <c r="H76" s="73"/>
      <c r="I76" s="75"/>
      <c r="J76" s="73"/>
      <c r="K76" s="75"/>
      <c r="L76" s="34"/>
      <c r="M76" s="76"/>
      <c r="O76" s="30"/>
    </row>
    <row r="77" spans="2:17" s="5" customFormat="1">
      <c r="B77" s="168"/>
      <c r="C77" s="178" t="s">
        <v>58</v>
      </c>
      <c r="D77" s="179"/>
      <c r="E77" s="55" t="s">
        <v>265</v>
      </c>
      <c r="F77" s="55" t="s">
        <v>265</v>
      </c>
      <c r="G77" s="75"/>
      <c r="H77" s="73"/>
      <c r="I77" s="75"/>
      <c r="J77" s="73"/>
      <c r="K77" s="75"/>
      <c r="L77" s="34"/>
      <c r="M77" s="76"/>
      <c r="O77" s="30"/>
    </row>
    <row r="78" spans="2:17">
      <c r="B78" s="168"/>
      <c r="C78" s="159" t="s">
        <v>61</v>
      </c>
      <c r="D78" s="160"/>
      <c r="E78" s="55" t="s">
        <v>265</v>
      </c>
      <c r="F78" s="55" t="s">
        <v>265</v>
      </c>
      <c r="G78" s="9"/>
      <c r="H78" s="73"/>
      <c r="I78" s="9"/>
      <c r="J78" s="17"/>
      <c r="K78" s="9"/>
      <c r="L78" s="34"/>
      <c r="M78" s="45"/>
      <c r="O78" s="30"/>
    </row>
    <row r="79" spans="2:17">
      <c r="B79" s="168"/>
      <c r="C79" s="159" t="s">
        <v>57</v>
      </c>
      <c r="D79" s="160"/>
      <c r="E79" s="55" t="s">
        <v>265</v>
      </c>
      <c r="F79" s="55" t="s">
        <v>265</v>
      </c>
      <c r="G79" s="9"/>
      <c r="H79" s="73"/>
      <c r="I79" s="9"/>
      <c r="J79" s="17"/>
      <c r="K79" s="9"/>
      <c r="L79" s="34"/>
      <c r="M79" s="45"/>
      <c r="O79" s="30"/>
    </row>
    <row r="80" spans="2:17">
      <c r="B80" s="168"/>
      <c r="C80" s="159" t="s">
        <v>59</v>
      </c>
      <c r="D80" s="160"/>
      <c r="E80" s="55" t="s">
        <v>265</v>
      </c>
      <c r="F80" s="55" t="s">
        <v>265</v>
      </c>
      <c r="G80" s="15"/>
      <c r="H80" s="15"/>
      <c r="I80" s="9"/>
      <c r="J80" s="17"/>
      <c r="K80" s="9"/>
      <c r="L80" s="34"/>
      <c r="M80" s="45"/>
    </row>
    <row r="81" spans="2:13">
      <c r="B81" s="168"/>
      <c r="C81" s="159" t="s">
        <v>60</v>
      </c>
      <c r="D81" s="160"/>
      <c r="E81" s="55" t="s">
        <v>265</v>
      </c>
      <c r="F81" s="55" t="s">
        <v>265</v>
      </c>
      <c r="G81" s="15"/>
      <c r="H81" s="15"/>
      <c r="I81" s="9"/>
      <c r="J81" s="17"/>
      <c r="K81" s="9"/>
      <c r="L81" s="34"/>
      <c r="M81" s="45"/>
    </row>
    <row r="82" spans="2:13">
      <c r="B82" s="168"/>
      <c r="C82" s="159" t="s">
        <v>62</v>
      </c>
      <c r="D82" s="160"/>
      <c r="E82" s="55" t="s">
        <v>265</v>
      </c>
      <c r="F82" s="55" t="s">
        <v>265</v>
      </c>
      <c r="G82" s="15"/>
      <c r="H82" s="15"/>
      <c r="I82" s="9"/>
      <c r="J82" s="17"/>
      <c r="K82" s="9"/>
      <c r="L82" s="34"/>
      <c r="M82" s="45"/>
    </row>
    <row r="83" spans="2:13">
      <c r="B83" s="168"/>
      <c r="C83" s="159" t="s">
        <v>63</v>
      </c>
      <c r="D83" s="160"/>
      <c r="E83" s="55" t="s">
        <v>265</v>
      </c>
      <c r="F83" s="55" t="s">
        <v>265</v>
      </c>
      <c r="G83" s="15"/>
      <c r="H83" s="15"/>
      <c r="I83" s="9"/>
      <c r="J83" s="17"/>
      <c r="K83" s="9"/>
      <c r="L83" s="34"/>
      <c r="M83" s="45"/>
    </row>
    <row r="84" spans="2:13" ht="18">
      <c r="B84" s="9"/>
      <c r="C84" s="161" t="s">
        <v>223</v>
      </c>
      <c r="D84" s="161"/>
      <c r="E84" s="56" t="s">
        <v>224</v>
      </c>
      <c r="F84" s="9"/>
      <c r="G84" s="9"/>
      <c r="H84" s="73"/>
      <c r="I84" s="9"/>
      <c r="J84" s="17"/>
      <c r="K84" s="9"/>
      <c r="L84" s="35">
        <f>SUM(L75:L83)</f>
        <v>0</v>
      </c>
      <c r="M84" s="45"/>
    </row>
    <row r="93" spans="2:13">
      <c r="L93" s="6"/>
    </row>
    <row r="94" spans="2:13">
      <c r="L94" s="6"/>
    </row>
    <row r="95" spans="2:13">
      <c r="L95" s="6"/>
    </row>
    <row r="96" spans="2:13">
      <c r="L96" s="6"/>
    </row>
    <row r="97" spans="12:12">
      <c r="L97" s="6"/>
    </row>
    <row r="98" spans="12:12">
      <c r="L98" s="6"/>
    </row>
    <row r="99" spans="12:12">
      <c r="L99" s="6"/>
    </row>
    <row r="100" spans="12:12">
      <c r="L100" s="6"/>
    </row>
    <row r="101" spans="12:12">
      <c r="L101" s="6"/>
    </row>
    <row r="102" spans="12:12">
      <c r="L102" s="6"/>
    </row>
    <row r="103" spans="12:12">
      <c r="L103" s="6"/>
    </row>
    <row r="104" spans="12:12">
      <c r="L104" s="6"/>
    </row>
    <row r="105" spans="12:12">
      <c r="L105" s="6"/>
    </row>
    <row r="106" spans="12:12">
      <c r="L106" s="6"/>
    </row>
    <row r="107" spans="12:12">
      <c r="L107" s="6"/>
    </row>
    <row r="108" spans="12:12">
      <c r="L108" s="6"/>
    </row>
    <row r="109" spans="12:12">
      <c r="L109" s="6"/>
    </row>
    <row r="110" spans="12:12">
      <c r="L110" s="6"/>
    </row>
    <row r="111" spans="12:12">
      <c r="L111" s="6"/>
    </row>
    <row r="112" spans="12:12">
      <c r="L112" s="6"/>
    </row>
    <row r="113" spans="12:12">
      <c r="L113" s="6"/>
    </row>
    <row r="114" spans="12:12">
      <c r="L114" s="6"/>
    </row>
    <row r="115" spans="12:12">
      <c r="L115" s="6"/>
    </row>
  </sheetData>
  <mergeCells count="54">
    <mergeCell ref="B59:B71"/>
    <mergeCell ref="C1:L1"/>
    <mergeCell ref="C2:L2"/>
    <mergeCell ref="C4:L4"/>
    <mergeCell ref="C5:D5"/>
    <mergeCell ref="C6:D6"/>
    <mergeCell ref="C3:L3"/>
    <mergeCell ref="C46:D46"/>
    <mergeCell ref="C59:E59"/>
    <mergeCell ref="C52:D52"/>
    <mergeCell ref="C47:D51"/>
    <mergeCell ref="C7:D7"/>
    <mergeCell ref="C29:D32"/>
    <mergeCell ref="C55:D58"/>
    <mergeCell ref="C33:D38"/>
    <mergeCell ref="L8:L46"/>
    <mergeCell ref="C82:D82"/>
    <mergeCell ref="C60:E60"/>
    <mergeCell ref="C73:D73"/>
    <mergeCell ref="C75:D75"/>
    <mergeCell ref="C78:D78"/>
    <mergeCell ref="C62:D69"/>
    <mergeCell ref="C76:D76"/>
    <mergeCell ref="C61:E61"/>
    <mergeCell ref="C70:D72"/>
    <mergeCell ref="C83:D83"/>
    <mergeCell ref="C84:D84"/>
    <mergeCell ref="B7:B28"/>
    <mergeCell ref="B73:B74"/>
    <mergeCell ref="B76:B83"/>
    <mergeCell ref="C8:D14"/>
    <mergeCell ref="C15:D21"/>
    <mergeCell ref="C22:D28"/>
    <mergeCell ref="C53:D54"/>
    <mergeCell ref="C74:D74"/>
    <mergeCell ref="C39:D45"/>
    <mergeCell ref="C79:D79"/>
    <mergeCell ref="C77:D77"/>
    <mergeCell ref="C80:D80"/>
    <mergeCell ref="C81:D81"/>
    <mergeCell ref="B29:B58"/>
    <mergeCell ref="L53:L54"/>
    <mergeCell ref="M5:M6"/>
    <mergeCell ref="M15:M21"/>
    <mergeCell ref="M22:M28"/>
    <mergeCell ref="M53:M54"/>
    <mergeCell ref="L47:L51"/>
    <mergeCell ref="M47:M51"/>
    <mergeCell ref="J8:J46"/>
    <mergeCell ref="J53:J54"/>
    <mergeCell ref="K8:K46"/>
    <mergeCell ref="K53:K54"/>
    <mergeCell ref="J47:J51"/>
    <mergeCell ref="K47:K51"/>
  </mergeCells>
  <phoneticPr fontId="35" type="noConversion"/>
  <dataValidations xWindow="892" yWindow="435" count="10">
    <dataValidation allowBlank="1" showErrorMessage="1" sqref="K7:L7 J65:K65 L1:L2 L4:L6 K68 J73:K74 K55:K59 K69:L69 L73:L65477 L55:L68"/>
    <dataValidation type="whole" operator="greaterThanOrEqual" allowBlank="1" showErrorMessage="1" sqref="K63">
      <formula1>10</formula1>
    </dataValidation>
    <dataValidation type="whole" operator="greaterThanOrEqual" allowBlank="1" showErrorMessage="1" sqref="K66:K67 K64">
      <formula1>100</formula1>
    </dataValidation>
    <dataValidation type="whole" operator="greaterThanOrEqual" allowBlank="1" showInputMessage="1" showErrorMessage="1" promptTitle="许可数量约束：" prompt="许可数量不得小于3！！" sqref="K60:K61">
      <formula1>3</formula1>
    </dataValidation>
    <dataValidation type="whole" operator="greaterThanOrEqual" allowBlank="1" showInputMessage="1" showErrorMessage="1" promptTitle="许可数量约束：" prompt="许可数量不得小于2！！" sqref="K52:K54 K8:K46 K71:K72">
      <formula1>2</formula1>
    </dataValidation>
    <dataValidation type="whole" operator="greaterThanOrEqual" allowBlank="1" showInputMessage="1" showErrorMessage="1" promptTitle="许可数量约束：" prompt="许可数不得小于2！！" sqref="K47:K51">
      <formula1>2</formula1>
    </dataValidation>
    <dataValidation type="whole" operator="greaterThanOrEqual" allowBlank="1" showInputMessage="1" showErrorMessage="1" promptTitle="许可数量约束：" prompt="许可数量不得小于100！！" sqref="K62">
      <formula1>100</formula1>
    </dataValidation>
    <dataValidation type="list" allowBlank="1" showInputMessage="1" showErrorMessage="1" error="只能输入1_x000a__x000a_1=是" sqref="I1:I2 I4:I65477">
      <formula1>"1"</formula1>
    </dataValidation>
    <dataValidation type="whole" allowBlank="1" showInputMessage="1" showErrorMessage="1" error="许可数只能输入整数！" sqref="K75:K65477">
      <formula1>0</formula1>
      <formula2>1E+60</formula2>
    </dataValidation>
    <dataValidation type="whole" operator="greaterThanOrEqual" allowBlank="1" showInputMessage="1" showErrorMessage="1" promptTitle="许可数量约束：" prompt="许可数量不得小于3！！" sqref="K70">
      <formula1>2</formula1>
    </dataValidation>
  </dataValidations>
  <pageMargins left="0.69930555555555596" right="0.69930555555555596"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6"/>
  <sheetViews>
    <sheetView topLeftCell="A10" workbookViewId="0">
      <selection activeCell="J4" sqref="J4:J8"/>
    </sheetView>
  </sheetViews>
  <sheetFormatPr defaultColWidth="8.875" defaultRowHeight="14.25"/>
  <cols>
    <col min="1" max="1" width="1.125" customWidth="1"/>
    <col min="2" max="2" width="7.375" bestFit="1" customWidth="1"/>
    <col min="3" max="3" width="17" customWidth="1"/>
    <col min="4" max="4" width="20.375" bestFit="1" customWidth="1"/>
    <col min="5" max="5" width="18.125" customWidth="1"/>
    <col min="6" max="6" width="15.625" customWidth="1"/>
    <col min="7" max="7" width="12.875" bestFit="1" customWidth="1"/>
    <col min="8" max="8" width="9.625" bestFit="1" customWidth="1"/>
    <col min="9" max="9" width="9.375" bestFit="1" customWidth="1"/>
    <col min="10" max="10" width="25.5" bestFit="1" customWidth="1"/>
  </cols>
  <sheetData>
    <row r="1" spans="2:10" ht="4.5" customHeight="1"/>
    <row r="2" spans="2:10" ht="23.25" thickBot="1">
      <c r="B2" s="217" t="s">
        <v>215</v>
      </c>
      <c r="C2" s="218"/>
      <c r="D2" s="218"/>
      <c r="E2" s="218"/>
      <c r="F2" s="218"/>
      <c r="G2" s="218"/>
      <c r="H2" s="218"/>
      <c r="I2" s="218"/>
      <c r="J2" s="219"/>
    </row>
    <row r="3" spans="2:10" ht="15" customHeight="1" thickBot="1">
      <c r="B3" s="209" t="s">
        <v>135</v>
      </c>
      <c r="C3" s="211" t="s">
        <v>136</v>
      </c>
      <c r="D3" s="212"/>
      <c r="E3" s="213" t="s">
        <v>137</v>
      </c>
      <c r="F3" s="214"/>
      <c r="G3" s="228" t="s">
        <v>149</v>
      </c>
      <c r="H3" s="214"/>
      <c r="I3" s="229"/>
      <c r="J3" s="106" t="s">
        <v>233</v>
      </c>
    </row>
    <row r="4" spans="2:10" ht="30">
      <c r="B4" s="210"/>
      <c r="C4" s="107" t="s">
        <v>138</v>
      </c>
      <c r="D4" s="108" t="s">
        <v>139</v>
      </c>
      <c r="E4" s="87" t="s">
        <v>140</v>
      </c>
      <c r="F4" s="104" t="s">
        <v>141</v>
      </c>
      <c r="G4" s="103" t="s">
        <v>146</v>
      </c>
      <c r="H4" s="104" t="s">
        <v>147</v>
      </c>
      <c r="I4" s="105" t="s">
        <v>148</v>
      </c>
      <c r="J4" s="220" t="s">
        <v>234</v>
      </c>
    </row>
    <row r="5" spans="2:10" ht="16.5" customHeight="1">
      <c r="B5" s="239" t="s">
        <v>142</v>
      </c>
      <c r="C5" s="205" t="s">
        <v>143</v>
      </c>
      <c r="D5" s="48" t="s">
        <v>144</v>
      </c>
      <c r="E5" s="49">
        <v>3</v>
      </c>
      <c r="F5" s="207">
        <v>3</v>
      </c>
      <c r="G5" s="230">
        <v>0</v>
      </c>
      <c r="H5" s="232">
        <f>(E5+E6)*G5</f>
        <v>0</v>
      </c>
      <c r="I5" s="234">
        <f>E5*G5</f>
        <v>0</v>
      </c>
      <c r="J5" s="221"/>
    </row>
    <row r="6" spans="2:10" ht="17.25" customHeight="1" thickBot="1">
      <c r="B6" s="240"/>
      <c r="C6" s="206"/>
      <c r="D6" s="50" t="s">
        <v>286</v>
      </c>
      <c r="E6" s="51">
        <v>1</v>
      </c>
      <c r="F6" s="208"/>
      <c r="G6" s="231"/>
      <c r="H6" s="233"/>
      <c r="I6" s="235"/>
      <c r="J6" s="221"/>
    </row>
    <row r="7" spans="2:10" ht="19.5">
      <c r="B7" s="236" t="s">
        <v>145</v>
      </c>
      <c r="C7" s="237"/>
      <c r="D7" s="237"/>
      <c r="E7" s="238">
        <v>0.3</v>
      </c>
      <c r="F7" s="238"/>
      <c r="G7" s="94">
        <v>0</v>
      </c>
      <c r="H7" s="95">
        <f>E7*G7</f>
        <v>0</v>
      </c>
      <c r="I7" s="96">
        <f>E7*G7</f>
        <v>0</v>
      </c>
      <c r="J7" s="221"/>
    </row>
    <row r="8" spans="2:10" ht="20.25" thickBot="1">
      <c r="B8" s="225" t="s">
        <v>281</v>
      </c>
      <c r="C8" s="226"/>
      <c r="D8" s="226"/>
      <c r="E8" s="227">
        <v>0.5</v>
      </c>
      <c r="F8" s="227"/>
      <c r="G8" s="97">
        <v>0</v>
      </c>
      <c r="H8" s="98">
        <f>E8*G8</f>
        <v>0</v>
      </c>
      <c r="I8" s="99">
        <f>E8*G8</f>
        <v>0</v>
      </c>
      <c r="J8" s="222"/>
    </row>
    <row r="10" spans="2:10" ht="17.25">
      <c r="B10" s="216" t="s">
        <v>260</v>
      </c>
      <c r="C10" s="216"/>
    </row>
    <row r="11" spans="2:10" ht="18">
      <c r="B11" s="100" t="s">
        <v>107</v>
      </c>
      <c r="C11" s="100" t="s">
        <v>108</v>
      </c>
      <c r="D11" s="100" t="s">
        <v>107</v>
      </c>
      <c r="E11" s="100" t="s">
        <v>108</v>
      </c>
    </row>
    <row r="12" spans="2:10" ht="17.25">
      <c r="B12" s="109">
        <v>1</v>
      </c>
      <c r="C12" s="110" t="s">
        <v>109</v>
      </c>
      <c r="D12" s="110">
        <v>23</v>
      </c>
      <c r="E12" s="110" t="s">
        <v>110</v>
      </c>
    </row>
    <row r="13" spans="2:10" ht="17.25">
      <c r="B13" s="109">
        <v>2</v>
      </c>
      <c r="C13" s="110" t="s">
        <v>240</v>
      </c>
      <c r="D13" s="110">
        <v>24</v>
      </c>
      <c r="E13" s="110" t="s">
        <v>111</v>
      </c>
    </row>
    <row r="14" spans="2:10" ht="17.25">
      <c r="B14" s="109">
        <v>3</v>
      </c>
      <c r="C14" s="110" t="s">
        <v>112</v>
      </c>
      <c r="D14" s="110">
        <v>25</v>
      </c>
      <c r="E14" s="110" t="s">
        <v>113</v>
      </c>
      <c r="G14" s="101"/>
      <c r="H14" s="101"/>
      <c r="I14" s="101"/>
    </row>
    <row r="15" spans="2:10" ht="17.25">
      <c r="B15" s="109">
        <v>4</v>
      </c>
      <c r="C15" s="110" t="s">
        <v>114</v>
      </c>
      <c r="D15" s="110">
        <v>26</v>
      </c>
      <c r="E15" s="110" t="s">
        <v>115</v>
      </c>
      <c r="G15" s="101"/>
      <c r="H15" s="102"/>
      <c r="I15" s="101"/>
    </row>
    <row r="16" spans="2:10" ht="17.25">
      <c r="B16" s="109">
        <v>5</v>
      </c>
      <c r="C16" s="110" t="s">
        <v>116</v>
      </c>
      <c r="D16" s="110">
        <v>27</v>
      </c>
      <c r="E16" s="110" t="s">
        <v>241</v>
      </c>
      <c r="G16" s="101"/>
      <c r="H16" s="101"/>
      <c r="I16" s="101"/>
    </row>
    <row r="17" spans="2:9" ht="17.25">
      <c r="B17" s="109">
        <v>6</v>
      </c>
      <c r="C17" s="110" t="s">
        <v>117</v>
      </c>
      <c r="D17" s="110">
        <v>28</v>
      </c>
      <c r="E17" s="110" t="s">
        <v>118</v>
      </c>
      <c r="G17" s="101"/>
      <c r="H17" s="101"/>
      <c r="I17" s="101"/>
    </row>
    <row r="18" spans="2:9" ht="17.25">
      <c r="B18" s="109">
        <v>7</v>
      </c>
      <c r="C18" s="110" t="s">
        <v>119</v>
      </c>
      <c r="D18" s="110">
        <v>29</v>
      </c>
      <c r="E18" s="110" t="s">
        <v>242</v>
      </c>
    </row>
    <row r="19" spans="2:9" ht="17.25">
      <c r="B19" s="109">
        <v>8</v>
      </c>
      <c r="C19" s="110" t="s">
        <v>120</v>
      </c>
      <c r="D19" s="110">
        <v>30</v>
      </c>
      <c r="E19" s="110" t="s">
        <v>243</v>
      </c>
    </row>
    <row r="20" spans="2:9" ht="17.25">
      <c r="B20" s="109">
        <v>9</v>
      </c>
      <c r="C20" s="110" t="s">
        <v>121</v>
      </c>
      <c r="D20" s="110">
        <v>31</v>
      </c>
      <c r="E20" s="110" t="s">
        <v>244</v>
      </c>
    </row>
    <row r="21" spans="2:9" ht="17.25">
      <c r="B21" s="109">
        <v>10</v>
      </c>
      <c r="C21" s="110" t="s">
        <v>122</v>
      </c>
      <c r="D21" s="110">
        <v>32</v>
      </c>
      <c r="E21" s="110" t="s">
        <v>245</v>
      </c>
    </row>
    <row r="22" spans="2:9" ht="17.25">
      <c r="B22" s="109">
        <v>11</v>
      </c>
      <c r="C22" s="110" t="s">
        <v>123</v>
      </c>
      <c r="D22" s="110">
        <v>33</v>
      </c>
      <c r="E22" s="110" t="s">
        <v>246</v>
      </c>
    </row>
    <row r="23" spans="2:9" ht="17.25">
      <c r="B23" s="224">
        <v>12</v>
      </c>
      <c r="C23" s="223" t="s">
        <v>124</v>
      </c>
      <c r="D23" s="223">
        <v>34</v>
      </c>
      <c r="E23" s="110" t="s">
        <v>247</v>
      </c>
    </row>
    <row r="24" spans="2:9" ht="17.25">
      <c r="B24" s="224"/>
      <c r="C24" s="223"/>
      <c r="D24" s="223"/>
      <c r="E24" s="110" t="s">
        <v>248</v>
      </c>
    </row>
    <row r="25" spans="2:9" ht="17.25">
      <c r="B25" s="109">
        <v>13</v>
      </c>
      <c r="C25" s="110" t="s">
        <v>125</v>
      </c>
      <c r="D25" s="110">
        <v>35</v>
      </c>
      <c r="E25" s="110" t="s">
        <v>249</v>
      </c>
    </row>
    <row r="26" spans="2:9" ht="17.25">
      <c r="B26" s="109">
        <v>14</v>
      </c>
      <c r="C26" s="110" t="s">
        <v>126</v>
      </c>
      <c r="D26" s="110">
        <v>36</v>
      </c>
      <c r="E26" s="110" t="s">
        <v>250</v>
      </c>
    </row>
    <row r="27" spans="2:9" ht="17.25">
      <c r="B27" s="109">
        <v>15</v>
      </c>
      <c r="C27" s="110" t="s">
        <v>127</v>
      </c>
      <c r="D27" s="110">
        <v>37</v>
      </c>
      <c r="E27" s="110" t="s">
        <v>251</v>
      </c>
    </row>
    <row r="28" spans="2:9" ht="17.25">
      <c r="B28" s="109">
        <v>16</v>
      </c>
      <c r="C28" s="110" t="s">
        <v>128</v>
      </c>
      <c r="D28" s="110">
        <v>38</v>
      </c>
      <c r="E28" s="110" t="s">
        <v>252</v>
      </c>
    </row>
    <row r="29" spans="2:9" ht="17.25">
      <c r="B29" s="109">
        <v>17</v>
      </c>
      <c r="C29" s="110" t="s">
        <v>253</v>
      </c>
      <c r="D29" s="110">
        <v>39</v>
      </c>
      <c r="E29" s="110" t="s">
        <v>129</v>
      </c>
    </row>
    <row r="30" spans="2:9" ht="17.25">
      <c r="B30" s="109">
        <v>18</v>
      </c>
      <c r="C30" s="110" t="s">
        <v>130</v>
      </c>
      <c r="D30" s="110">
        <v>40</v>
      </c>
      <c r="E30" s="110" t="s">
        <v>254</v>
      </c>
    </row>
    <row r="31" spans="2:9" ht="17.25">
      <c r="B31" s="109">
        <v>19</v>
      </c>
      <c r="C31" s="110" t="s">
        <v>255</v>
      </c>
      <c r="D31" s="110">
        <v>41</v>
      </c>
      <c r="E31" s="110" t="s">
        <v>256</v>
      </c>
    </row>
    <row r="32" spans="2:9" ht="17.25">
      <c r="B32" s="109">
        <v>20</v>
      </c>
      <c r="C32" s="110" t="s">
        <v>131</v>
      </c>
      <c r="D32" s="110">
        <v>42</v>
      </c>
      <c r="E32" s="110" t="s">
        <v>257</v>
      </c>
    </row>
    <row r="33" spans="2:5" ht="17.25">
      <c r="B33" s="109">
        <v>21</v>
      </c>
      <c r="C33" s="110" t="s">
        <v>132</v>
      </c>
      <c r="D33" s="110">
        <v>43</v>
      </c>
      <c r="E33" s="110" t="s">
        <v>258</v>
      </c>
    </row>
    <row r="34" spans="2:5" ht="17.25">
      <c r="B34" s="109">
        <v>22</v>
      </c>
      <c r="C34" s="110" t="s">
        <v>133</v>
      </c>
      <c r="D34" s="110">
        <v>44</v>
      </c>
      <c r="E34" s="110" t="s">
        <v>134</v>
      </c>
    </row>
    <row r="35" spans="2:5" ht="15.75">
      <c r="B35" s="80"/>
    </row>
    <row r="36" spans="2:5" ht="17.25">
      <c r="B36" s="215" t="s">
        <v>259</v>
      </c>
      <c r="C36" s="215"/>
      <c r="D36" s="215"/>
      <c r="E36" s="215"/>
    </row>
  </sheetData>
  <mergeCells count="21">
    <mergeCell ref="B36:E36"/>
    <mergeCell ref="B10:C10"/>
    <mergeCell ref="B2:J2"/>
    <mergeCell ref="J4:J8"/>
    <mergeCell ref="C23:C24"/>
    <mergeCell ref="D23:D24"/>
    <mergeCell ref="B23:B24"/>
    <mergeCell ref="B8:D8"/>
    <mergeCell ref="E8:F8"/>
    <mergeCell ref="G3:I3"/>
    <mergeCell ref="G5:G6"/>
    <mergeCell ref="H5:H6"/>
    <mergeCell ref="I5:I6"/>
    <mergeCell ref="B7:D7"/>
    <mergeCell ref="E7:F7"/>
    <mergeCell ref="B5:B6"/>
    <mergeCell ref="C5:C6"/>
    <mergeCell ref="F5:F6"/>
    <mergeCell ref="B3:B4"/>
    <mergeCell ref="C3:D3"/>
    <mergeCell ref="E3:F3"/>
  </mergeCells>
  <phoneticPr fontId="35"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topLeftCell="A3" workbookViewId="0">
      <selection activeCell="D5" sqref="D5"/>
    </sheetView>
  </sheetViews>
  <sheetFormatPr defaultColWidth="8.875" defaultRowHeight="14.25"/>
  <cols>
    <col min="1" max="1" width="27.625" style="133" customWidth="1"/>
    <col min="2" max="2" width="16" style="133" customWidth="1"/>
    <col min="3" max="3" width="34.625" style="133" customWidth="1"/>
    <col min="4" max="4" width="24.375" style="133" customWidth="1"/>
    <col min="5" max="16384" width="8.875" style="133"/>
  </cols>
  <sheetData>
    <row r="1" spans="1:4" ht="60.75" customHeight="1" thickBot="1">
      <c r="A1" s="241" t="s">
        <v>331</v>
      </c>
      <c r="B1" s="241"/>
      <c r="C1" s="241"/>
      <c r="D1" s="241"/>
    </row>
    <row r="2" spans="1:4" ht="39.75" customHeight="1" thickBot="1">
      <c r="A2" s="134" t="s">
        <v>305</v>
      </c>
      <c r="B2" s="135" t="s">
        <v>1</v>
      </c>
      <c r="C2" s="135" t="s">
        <v>306</v>
      </c>
      <c r="D2" s="135" t="s">
        <v>307</v>
      </c>
    </row>
    <row r="3" spans="1:4" ht="118.5" customHeight="1">
      <c r="A3" s="119"/>
      <c r="B3" s="120" t="s">
        <v>308</v>
      </c>
      <c r="C3" s="121" t="s">
        <v>309</v>
      </c>
      <c r="D3" s="122" t="s">
        <v>310</v>
      </c>
    </row>
    <row r="4" spans="1:4" ht="156.75" customHeight="1">
      <c r="A4" s="119"/>
      <c r="B4" s="120" t="s">
        <v>311</v>
      </c>
      <c r="C4" s="121" t="s">
        <v>312</v>
      </c>
      <c r="D4" s="122" t="s">
        <v>310</v>
      </c>
    </row>
    <row r="5" spans="1:4" ht="159" customHeight="1">
      <c r="A5" s="119"/>
      <c r="B5" s="120" t="s">
        <v>313</v>
      </c>
      <c r="C5" s="121" t="s">
        <v>312</v>
      </c>
      <c r="D5" s="122" t="s">
        <v>310</v>
      </c>
    </row>
    <row r="6" spans="1:4" ht="135.75" customHeight="1">
      <c r="A6" s="119"/>
      <c r="B6" s="120" t="s">
        <v>314</v>
      </c>
      <c r="C6" s="121" t="s">
        <v>315</v>
      </c>
      <c r="D6" s="122" t="s">
        <v>310</v>
      </c>
    </row>
    <row r="7" spans="1:4" ht="76.5">
      <c r="A7" s="123"/>
      <c r="B7" s="120" t="s">
        <v>316</v>
      </c>
      <c r="C7" s="121" t="s">
        <v>317</v>
      </c>
      <c r="D7" s="124" t="s">
        <v>310</v>
      </c>
    </row>
    <row r="8" spans="1:4" ht="140.25">
      <c r="A8" s="123"/>
      <c r="B8" s="125" t="s">
        <v>318</v>
      </c>
      <c r="C8" s="121" t="s">
        <v>319</v>
      </c>
      <c r="D8" s="124" t="s">
        <v>310</v>
      </c>
    </row>
    <row r="9" spans="1:4" ht="102">
      <c r="A9" s="123"/>
      <c r="B9" s="120" t="s">
        <v>320</v>
      </c>
      <c r="C9" s="121" t="s">
        <v>321</v>
      </c>
      <c r="D9" s="124" t="s">
        <v>310</v>
      </c>
    </row>
    <row r="10" spans="1:4" ht="118.5" customHeight="1">
      <c r="A10" s="126"/>
      <c r="B10" s="120" t="s">
        <v>322</v>
      </c>
      <c r="C10" s="121" t="s">
        <v>323</v>
      </c>
      <c r="D10" s="124" t="s">
        <v>310</v>
      </c>
    </row>
    <row r="11" spans="1:4" ht="41.25" customHeight="1">
      <c r="A11" s="242" t="s">
        <v>330</v>
      </c>
      <c r="B11" s="243"/>
      <c r="C11" s="243"/>
      <c r="D11" s="243"/>
    </row>
  </sheetData>
  <mergeCells count="2">
    <mergeCell ref="A1:D1"/>
    <mergeCell ref="A11:D11"/>
  </mergeCells>
  <phoneticPr fontId="35" type="noConversion"/>
  <pageMargins left="0.7" right="0.7" top="0.75" bottom="0.75" header="0.3" footer="0.3"/>
  <pageSetup paperSize="0" orientation="portrait" horizontalDpi="0" verticalDpi="0" copies="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topLeftCell="A11" zoomScale="120" zoomScaleNormal="120" zoomScalePageLayoutView="120" workbookViewId="0">
      <selection activeCell="A15" sqref="A15"/>
    </sheetView>
  </sheetViews>
  <sheetFormatPr defaultColWidth="8.875" defaultRowHeight="14.25"/>
  <cols>
    <col min="1" max="1" width="150.875" style="3" customWidth="1"/>
    <col min="2" max="16384" width="8.875" style="3"/>
  </cols>
  <sheetData>
    <row r="1" spans="1:1" ht="15">
      <c r="A1" s="82" t="s">
        <v>75</v>
      </c>
    </row>
    <row r="2" spans="1:1" s="1" customFormat="1" ht="142.5">
      <c r="A2" s="83" t="s">
        <v>335</v>
      </c>
    </row>
    <row r="3" spans="1:1" s="2" customFormat="1" ht="15">
      <c r="A3" s="82" t="s">
        <v>266</v>
      </c>
    </row>
    <row r="4" spans="1:1" s="2" customFormat="1" ht="99.75">
      <c r="A4" s="83" t="s">
        <v>269</v>
      </c>
    </row>
    <row r="5" spans="1:1" s="2" customFormat="1" ht="42.75">
      <c r="A5" s="83" t="s">
        <v>271</v>
      </c>
    </row>
    <row r="6" spans="1:1" s="2" customFormat="1" ht="15">
      <c r="A6" s="82" t="s">
        <v>267</v>
      </c>
    </row>
    <row r="7" spans="1:1" s="2" customFormat="1" ht="28.5">
      <c r="A7" s="2" t="s">
        <v>270</v>
      </c>
    </row>
    <row r="8" spans="1:1" s="2" customFormat="1" ht="114">
      <c r="A8" s="2" t="s">
        <v>87</v>
      </c>
    </row>
    <row r="9" spans="1:1" s="2" customFormat="1" ht="156.75">
      <c r="A9" s="2" t="s">
        <v>88</v>
      </c>
    </row>
    <row r="10" spans="1:1" ht="15">
      <c r="A10" s="82" t="s">
        <v>268</v>
      </c>
    </row>
    <row r="11" spans="1:1" ht="156.75">
      <c r="A11" s="84" t="s">
        <v>84</v>
      </c>
    </row>
    <row r="12" spans="1:1" ht="71.25">
      <c r="A12" s="83" t="s">
        <v>77</v>
      </c>
    </row>
    <row r="13" spans="1:1" ht="81" customHeight="1">
      <c r="A13" s="83" t="s">
        <v>78</v>
      </c>
    </row>
    <row r="14" spans="1:1" ht="15">
      <c r="A14" s="85" t="s">
        <v>337</v>
      </c>
    </row>
    <row r="15" spans="1:1" ht="36.950000000000003" customHeight="1">
      <c r="A15" s="83" t="s">
        <v>76</v>
      </c>
    </row>
    <row r="16" spans="1:1" ht="15">
      <c r="A16" s="85" t="s">
        <v>332</v>
      </c>
    </row>
    <row r="17" spans="1:1" ht="42.75">
      <c r="A17" s="83" t="s">
        <v>333</v>
      </c>
    </row>
  </sheetData>
  <phoneticPr fontId="36" type="noConversion"/>
  <pageMargins left="0.69930555555555596" right="0.69930555555555596"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U8Cloud公有云全产品报价</vt:lpstr>
      <vt:lpstr>银企联云报价</vt:lpstr>
      <vt:lpstr>条码适配PDA列表</vt:lpstr>
      <vt:lpstr>云模式报价说明及示例</vt:lpstr>
    </vt:vector>
  </TitlesOfParts>
  <Company>ufida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dc:creator>
  <cp:lastModifiedBy>zyx</cp:lastModifiedBy>
  <dcterms:created xsi:type="dcterms:W3CDTF">2009-10-18T13:50:00Z</dcterms:created>
  <dcterms:modified xsi:type="dcterms:W3CDTF">2018-07-18T09:45:11Z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2052-10.1.0.6156</vt:lpwstr>
  </property>
</Properties>
</file>